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55" windowHeight="7860" tabRatio="572" activeTab="0"/>
  </bookViews>
  <sheets>
    <sheet name="Direct Sales" sheetId="1" r:id="rId1"/>
    <sheet name="Indirect Sales" sheetId="2" r:id="rId2"/>
    <sheet name="Marketing Communications" sheetId="3" r:id="rId3"/>
    <sheet name="Support" sheetId="4" r:id="rId4"/>
    <sheet name="Summary" sheetId="5" r:id="rId5"/>
    <sheet name="Data" sheetId="6" r:id="rId6"/>
  </sheets>
  <definedNames>
    <definedName name="Channel_Gap">'Indirect Sales'!$G$37</definedName>
    <definedName name="Marcom_Gap">'Marketing Communications'!$G$22</definedName>
    <definedName name="Sales_Gap">'Direct Sales'!$G$36</definedName>
    <definedName name="Support_Gap">'Support'!$G$21</definedName>
  </definedNames>
  <calcPr fullCalcOnLoad="1"/>
</workbook>
</file>

<file path=xl/sharedStrings.xml><?xml version="1.0" encoding="utf-8"?>
<sst xmlns="http://schemas.openxmlformats.org/spreadsheetml/2006/main" count="224" uniqueCount="55">
  <si>
    <t>Economic Buyer</t>
  </si>
  <si>
    <t>User Buyer</t>
  </si>
  <si>
    <t>Technical Buyer</t>
  </si>
  <si>
    <t>Buying Process</t>
  </si>
  <si>
    <t>Buyer problems</t>
  </si>
  <si>
    <t>Buying criteria</t>
  </si>
  <si>
    <t>Buying steps</t>
  </si>
  <si>
    <t>Buyers involved</t>
  </si>
  <si>
    <t>Importance</t>
  </si>
  <si>
    <t>Readiness</t>
  </si>
  <si>
    <t>Gap</t>
  </si>
  <si>
    <t>High</t>
  </si>
  <si>
    <t>Med</t>
  </si>
  <si>
    <t>Low</t>
  </si>
  <si>
    <t>None</t>
  </si>
  <si>
    <t>Hide</t>
  </si>
  <si>
    <t>--choose--</t>
  </si>
  <si>
    <t>Resistance</t>
  </si>
  <si>
    <t>Technology</t>
  </si>
  <si>
    <t>Product Knowledge</t>
  </si>
  <si>
    <t>Pricing</t>
  </si>
  <si>
    <t>Licensing</t>
  </si>
  <si>
    <t>Support policy</t>
  </si>
  <si>
    <t>New buyers</t>
  </si>
  <si>
    <t>Different price</t>
  </si>
  <si>
    <t>Different technology</t>
  </si>
  <si>
    <t>Market maturity</t>
  </si>
  <si>
    <t>Product maturity</t>
  </si>
  <si>
    <t>Change in sales process</t>
  </si>
  <si>
    <t>Problems solved</t>
  </si>
  <si>
    <t>Buyer persona profile (new)</t>
  </si>
  <si>
    <t>Buyer persona profile (upgrade)</t>
  </si>
  <si>
    <t>Readiness Assessment Summary</t>
  </si>
  <si>
    <t>Support</t>
  </si>
  <si>
    <t>Largest Gap</t>
  </si>
  <si>
    <t>Support Gap</t>
  </si>
  <si>
    <t>Functional Area</t>
  </si>
  <si>
    <t>Not Ready</t>
  </si>
  <si>
    <t>Caution</t>
  </si>
  <si>
    <t>Ready</t>
  </si>
  <si>
    <t>Support Infrastructure</t>
  </si>
  <si>
    <t>Problem reporting process</t>
  </si>
  <si>
    <t>Installation knowledge</t>
  </si>
  <si>
    <t>Implementation knowledge</t>
  </si>
  <si>
    <t>Access to experts</t>
  </si>
  <si>
    <t>Reporting mechanism</t>
  </si>
  <si>
    <t>Common issues from dev/engineering</t>
  </si>
  <si>
    <t>Support Policies</t>
  </si>
  <si>
    <t>Documented support policies</t>
  </si>
  <si>
    <t>Familiarity with support policies</t>
  </si>
  <si>
    <t>Familiarity with licensing parameters</t>
  </si>
  <si>
    <t>Direct Sales</t>
  </si>
  <si>
    <t>Indirect Sales</t>
  </si>
  <si>
    <t>Marketing Communications</t>
  </si>
  <si>
    <t>Marketing Communications Gap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</si>
</sst>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12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Wingdings 2"/>
      <family val="1"/>
    </font>
    <font>
      <sz val="11"/>
      <color indexed="10"/>
      <name val="Wingdings 2"/>
      <family val="1"/>
    </font>
    <font>
      <sz val="11"/>
      <color indexed="17"/>
      <name val="Wingdings 2"/>
      <family val="1"/>
    </font>
    <font>
      <sz val="11"/>
      <color indexed="13"/>
      <name val="Wingdings 2"/>
      <family val="1"/>
    </font>
    <font>
      <sz val="8"/>
      <name val="Segoe U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6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Wingdings 2"/>
      <family val="1"/>
    </font>
    <font>
      <sz val="11"/>
      <color rgb="FFFF0000"/>
      <name val="Wingdings 2"/>
      <family val="1"/>
    </font>
    <font>
      <sz val="11"/>
      <color rgb="FF00B050"/>
      <name val="Wingdings 2"/>
      <family val="1"/>
    </font>
    <font>
      <sz val="11"/>
      <color rgb="FFFFFF00"/>
      <name val="Wingdings 2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 quotePrefix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2" fillId="33" borderId="0" xfId="0" applyFont="1" applyFill="1" applyAlignment="1">
      <alignment horizontal="right"/>
    </xf>
    <xf numFmtId="0" fontId="4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54"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</dxf>
    <dxf/>
    <dxf/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ragmatic-2009-07">
      <a:dk1>
        <a:srgbClr val="000000"/>
      </a:dk1>
      <a:lt1>
        <a:sysClr val="window" lastClr="FFFFFF"/>
      </a:lt1>
      <a:dk2>
        <a:srgbClr val="0000FF"/>
      </a:dk2>
      <a:lt2>
        <a:srgbClr val="DDDDDD"/>
      </a:lt2>
      <a:accent1>
        <a:srgbClr val="33CC33"/>
      </a:accent1>
      <a:accent2>
        <a:srgbClr val="0000FF"/>
      </a:accent2>
      <a:accent3>
        <a:srgbClr val="993366"/>
      </a:accent3>
      <a:accent4>
        <a:srgbClr val="FFFFCC"/>
      </a:accent4>
      <a:accent5>
        <a:srgbClr val="FF0000"/>
      </a:accent5>
      <a:accent6>
        <a:srgbClr val="FF6600"/>
      </a:accent6>
      <a:hlink>
        <a:srgbClr val="33CC33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view="pageLayout" showRuler="0" workbookViewId="0" topLeftCell="A40">
      <selection activeCell="H40" sqref="H39:H40"/>
    </sheetView>
  </sheetViews>
  <sheetFormatPr defaultColWidth="9.00390625" defaultRowHeight="14.25"/>
  <cols>
    <col min="1" max="1" width="3.00390625" style="0" customWidth="1"/>
    <col min="2" max="2" width="23.875" style="0" customWidth="1"/>
    <col min="3" max="3" width="11.625" style="0" customWidth="1"/>
    <col min="4" max="4" width="11.625" style="3" hidden="1" customWidth="1"/>
    <col min="5" max="5" width="11.625" style="0" customWidth="1"/>
    <col min="6" max="6" width="11.625" style="3" hidden="1" customWidth="1"/>
    <col min="7" max="7" width="8.25390625" style="0" customWidth="1"/>
  </cols>
  <sheetData>
    <row r="1" ht="18">
      <c r="A1" s="2" t="str">
        <f ca="1">MID(CELL("filename",A1),FIND("]",CELL("filename",A1))+1,256)&amp;"  Readiness"</f>
        <v>Direct Sales  Readiness</v>
      </c>
    </row>
    <row r="3" spans="1:7" ht="15">
      <c r="A3" s="11"/>
      <c r="B3" s="11"/>
      <c r="C3" s="12" t="s">
        <v>8</v>
      </c>
      <c r="D3" s="13" t="s">
        <v>15</v>
      </c>
      <c r="E3" s="12" t="s">
        <v>9</v>
      </c>
      <c r="F3" s="13" t="s">
        <v>15</v>
      </c>
      <c r="G3" s="14" t="s">
        <v>10</v>
      </c>
    </row>
    <row r="4" ht="15.75">
      <c r="A4" s="5" t="s">
        <v>3</v>
      </c>
    </row>
    <row r="5" spans="2:7" ht="14.25">
      <c r="B5" t="s">
        <v>6</v>
      </c>
      <c r="C5" t="s">
        <v>16</v>
      </c>
      <c r="D5" s="3">
        <f>IF(C5&lt;&gt;"--choose--",VLOOKUP(C5,Data!$A$2:$B$6,2,FALSE),0)</f>
        <v>0</v>
      </c>
      <c r="E5" t="s">
        <v>16</v>
      </c>
      <c r="F5" s="3">
        <f>IF(E5&lt;&gt;"--choose--",VLOOKUP(E5,Data!$A$2:$B$6,2,FALSE),0)</f>
        <v>0</v>
      </c>
      <c r="G5">
        <f>IF(C5&lt;&gt;"--choose--",IF(E5&lt;&gt;"--choose--",D5-F5,""),"")</f>
      </c>
    </row>
    <row r="6" spans="2:7" ht="14.25">
      <c r="B6" t="s">
        <v>7</v>
      </c>
      <c r="C6" t="s">
        <v>16</v>
      </c>
      <c r="D6" s="3">
        <f>IF(C6&lt;&gt;"--choose--",VLOOKUP(C6,Data!$A$2:$B$6,2,FALSE),0)</f>
        <v>0</v>
      </c>
      <c r="E6" t="s">
        <v>16</v>
      </c>
      <c r="F6" s="3">
        <f>IF(E6&lt;&gt;"--choose--",VLOOKUP(E6,Data!$A$2:$B$6,2,FALSE),0)</f>
        <v>0</v>
      </c>
      <c r="G6">
        <f>IF(C6&lt;&gt;"--choose--",IF(E6&lt;&gt;"--choose--",D6-F6,""),"")</f>
      </c>
    </row>
    <row r="8" ht="15.75">
      <c r="A8" s="5" t="s">
        <v>0</v>
      </c>
    </row>
    <row r="9" spans="2:7" ht="14.25">
      <c r="B9" t="s">
        <v>4</v>
      </c>
      <c r="C9" t="s">
        <v>16</v>
      </c>
      <c r="D9" s="3">
        <f>IF(C9&lt;&gt;"--choose--",VLOOKUP(C9,Data!$A$2:$B$6,2,FALSE),0)</f>
        <v>0</v>
      </c>
      <c r="E9" t="s">
        <v>16</v>
      </c>
      <c r="F9" s="3">
        <f>IF(E9&lt;&gt;"--choose--",VLOOKUP(E9,Data!$A$2:$B$6,2,FALSE),0)</f>
        <v>0</v>
      </c>
      <c r="G9">
        <f>IF(C9&lt;&gt;"--choose--",IF(E9&lt;&gt;"--choose--",D9-F9,""),"")</f>
      </c>
    </row>
    <row r="10" spans="2:7" ht="14.25">
      <c r="B10" t="s">
        <v>5</v>
      </c>
      <c r="C10" t="s">
        <v>16</v>
      </c>
      <c r="D10" s="3">
        <f>IF(C10&lt;&gt;"--choose--",VLOOKUP(C10,Data!$A$2:$B$6,2,FALSE),0)</f>
        <v>0</v>
      </c>
      <c r="E10" t="s">
        <v>16</v>
      </c>
      <c r="F10" s="3">
        <f>IF(E10&lt;&gt;"--choose--",VLOOKUP(E10,Data!$A$2:$B$6,2,FALSE),0)</f>
        <v>0</v>
      </c>
      <c r="G10">
        <f>IF(C10&lt;&gt;"--choose--",IF(E10&lt;&gt;"--choose--",D10-F10,""),"")</f>
      </c>
    </row>
    <row r="12" ht="15.75">
      <c r="A12" s="5" t="s">
        <v>1</v>
      </c>
    </row>
    <row r="13" spans="2:7" ht="14.25">
      <c r="B13" t="s">
        <v>4</v>
      </c>
      <c r="C13" t="s">
        <v>16</v>
      </c>
      <c r="D13" s="3">
        <f>IF(C13&lt;&gt;"--choose--",VLOOKUP(C13,Data!$A$2:$B$6,2,FALSE),0)</f>
        <v>0</v>
      </c>
      <c r="E13" t="s">
        <v>16</v>
      </c>
      <c r="F13" s="3">
        <f>IF(E13&lt;&gt;"--choose--",VLOOKUP(E13,Data!$A$2:$B$6,2,FALSE),0)</f>
        <v>0</v>
      </c>
      <c r="G13">
        <f>IF(C13&lt;&gt;"--choose--",IF(E13&lt;&gt;"--choose--",D13-F13,""),"")</f>
      </c>
    </row>
    <row r="14" spans="2:7" ht="14.25">
      <c r="B14" t="s">
        <v>5</v>
      </c>
      <c r="C14" t="s">
        <v>16</v>
      </c>
      <c r="D14" s="3">
        <f>IF(C14&lt;&gt;"--choose--",VLOOKUP(C14,Data!$A$2:$B$6,2,FALSE),0)</f>
        <v>0</v>
      </c>
      <c r="E14" t="s">
        <v>16</v>
      </c>
      <c r="F14" s="3">
        <f>IF(E14&lt;&gt;"--choose--",VLOOKUP(E14,Data!$A$2:$B$6,2,FALSE),0)</f>
        <v>0</v>
      </c>
      <c r="G14">
        <f>IF(C14&lt;&gt;"--choose--",IF(E14&lt;&gt;"--choose--",D14-F14,""),"")</f>
      </c>
    </row>
    <row r="16" ht="15.75">
      <c r="A16" s="5" t="s">
        <v>2</v>
      </c>
    </row>
    <row r="17" spans="2:7" ht="14.25">
      <c r="B17" t="s">
        <v>4</v>
      </c>
      <c r="C17" t="s">
        <v>16</v>
      </c>
      <c r="D17" s="3">
        <f>IF(C17&lt;&gt;"--choose--",VLOOKUP(C17,Data!$A$2:$B$6,2,FALSE),0)</f>
        <v>0</v>
      </c>
      <c r="E17" t="s">
        <v>16</v>
      </c>
      <c r="F17" s="3">
        <f>IF(E17&lt;&gt;"--choose--",VLOOKUP(E17,Data!$A$2:$B$6,2,FALSE),0)</f>
        <v>0</v>
      </c>
      <c r="G17">
        <f>IF(C17&lt;&gt;"--choose--",IF(E17&lt;&gt;"--choose--",D17-F17,""),"")</f>
      </c>
    </row>
    <row r="18" spans="2:7" ht="14.25">
      <c r="B18" t="s">
        <v>5</v>
      </c>
      <c r="C18" t="s">
        <v>16</v>
      </c>
      <c r="D18" s="3">
        <f>IF(C18&lt;&gt;"--choose--",VLOOKUP(C18,Data!$A$2:$B$6,2,FALSE),0)</f>
        <v>0</v>
      </c>
      <c r="E18" t="s">
        <v>16</v>
      </c>
      <c r="F18" s="3">
        <f>IF(E18&lt;&gt;"--choose--",VLOOKUP(E18,Data!$A$2:$B$6,2,FALSE),0)</f>
        <v>0</v>
      </c>
      <c r="G18">
        <f>IF(C18&lt;&gt;"--choose--",IF(E18&lt;&gt;"--choose--",D18-F18,""),"")</f>
      </c>
    </row>
    <row r="20" spans="1:2" ht="15.75">
      <c r="A20" s="5" t="s">
        <v>17</v>
      </c>
      <c r="B20" s="1"/>
    </row>
    <row r="21" spans="2:7" ht="14.25">
      <c r="B21" t="s">
        <v>23</v>
      </c>
      <c r="C21" t="s">
        <v>16</v>
      </c>
      <c r="D21" s="3">
        <f>IF(C21&lt;&gt;"--choose--",VLOOKUP(C21,Data!$A$2:$B$6,2,FALSE),0)</f>
        <v>0</v>
      </c>
      <c r="E21" t="s">
        <v>16</v>
      </c>
      <c r="F21" s="3">
        <f>IF(E21&lt;&gt;"--choose--",VLOOKUP(E21,Data!$A$2:$B$6,2,FALSE),0)</f>
        <v>0</v>
      </c>
      <c r="G21">
        <f aca="true" t="shared" si="0" ref="G21:G26">IF(C21&lt;&gt;"--choose--",IF(E21&lt;&gt;"--choose--",D21-F21,""),"")</f>
      </c>
    </row>
    <row r="22" spans="2:7" ht="14.25">
      <c r="B22" t="s">
        <v>24</v>
      </c>
      <c r="C22" t="s">
        <v>16</v>
      </c>
      <c r="D22" s="3">
        <f>IF(C22&lt;&gt;"--choose--",VLOOKUP(C22,Data!$A$2:$B$6,2,FALSE),0)</f>
        <v>0</v>
      </c>
      <c r="E22" t="s">
        <v>16</v>
      </c>
      <c r="F22" s="3">
        <f>IF(E22&lt;&gt;"--choose--",VLOOKUP(E22,Data!$A$2:$B$6,2,FALSE),0)</f>
        <v>0</v>
      </c>
      <c r="G22">
        <f t="shared" si="0"/>
      </c>
    </row>
    <row r="23" spans="2:7" ht="14.25">
      <c r="B23" t="s">
        <v>25</v>
      </c>
      <c r="C23" t="s">
        <v>16</v>
      </c>
      <c r="D23" s="3">
        <f>IF(C23&lt;&gt;"--choose--",VLOOKUP(C23,Data!$A$2:$B$6,2,FALSE),0)</f>
        <v>0</v>
      </c>
      <c r="E23" t="s">
        <v>16</v>
      </c>
      <c r="F23" s="3">
        <f>IF(E23&lt;&gt;"--choose--",VLOOKUP(E23,Data!$A$2:$B$6,2,FALSE),0)</f>
        <v>0</v>
      </c>
      <c r="G23">
        <f t="shared" si="0"/>
      </c>
    </row>
    <row r="24" spans="2:7" ht="14.25">
      <c r="B24" t="s">
        <v>26</v>
      </c>
      <c r="C24" t="s">
        <v>16</v>
      </c>
      <c r="D24" s="3">
        <f>IF(C24&lt;&gt;"--choose--",VLOOKUP(C24,Data!$A$2:$B$6,2,FALSE),0)</f>
        <v>0</v>
      </c>
      <c r="E24" t="s">
        <v>16</v>
      </c>
      <c r="F24" s="3">
        <f>IF(E24&lt;&gt;"--choose--",VLOOKUP(E24,Data!$A$2:$B$6,2,FALSE),0)</f>
        <v>0</v>
      </c>
      <c r="G24">
        <f t="shared" si="0"/>
      </c>
    </row>
    <row r="25" spans="2:7" ht="14.25">
      <c r="B25" t="s">
        <v>27</v>
      </c>
      <c r="C25" t="s">
        <v>16</v>
      </c>
      <c r="D25" s="3">
        <f>IF(C25&lt;&gt;"--choose--",VLOOKUP(C25,Data!$A$2:$B$6,2,FALSE),0)</f>
        <v>0</v>
      </c>
      <c r="E25" t="s">
        <v>16</v>
      </c>
      <c r="F25" s="3">
        <f>IF(E25&lt;&gt;"--choose--",VLOOKUP(E25,Data!$A$2:$B$6,2,FALSE),0)</f>
        <v>0</v>
      </c>
      <c r="G25">
        <f t="shared" si="0"/>
      </c>
    </row>
    <row r="26" spans="2:7" ht="14.25">
      <c r="B26" t="s">
        <v>28</v>
      </c>
      <c r="C26" t="s">
        <v>16</v>
      </c>
      <c r="D26" s="3">
        <f>IF(C26&lt;&gt;"--choose--",VLOOKUP(C26,Data!$A$2:$B$6,2,FALSE),0)</f>
        <v>0</v>
      </c>
      <c r="E26" t="s">
        <v>16</v>
      </c>
      <c r="F26" s="3">
        <f>IF(E26&lt;&gt;"--choose--",VLOOKUP(E26,Data!$A$2:$B$6,2,FALSE),0)</f>
        <v>0</v>
      </c>
      <c r="G26">
        <f t="shared" si="0"/>
      </c>
    </row>
    <row r="28" ht="15.75">
      <c r="A28" s="5" t="s">
        <v>19</v>
      </c>
    </row>
    <row r="29" spans="2:7" ht="14.25">
      <c r="B29" t="s">
        <v>29</v>
      </c>
      <c r="C29" t="s">
        <v>16</v>
      </c>
      <c r="D29" s="3">
        <f>IF(C29&lt;&gt;"--choose--",VLOOKUP(C29,Data!$A$2:$B$6,2,FALSE),0)</f>
        <v>0</v>
      </c>
      <c r="E29" t="s">
        <v>16</v>
      </c>
      <c r="F29" s="3">
        <f>IF(E29&lt;&gt;"--choose--",VLOOKUP(E29,Data!$A$2:$B$6,2,FALSE),0)</f>
        <v>0</v>
      </c>
      <c r="G29">
        <f>IF(C29&lt;&gt;"--choose--",IF(E29&lt;&gt;"--choose--",D29-F29,""),"")</f>
      </c>
    </row>
    <row r="30" spans="2:7" ht="14.25">
      <c r="B30" t="s">
        <v>18</v>
      </c>
      <c r="C30" t="s">
        <v>16</v>
      </c>
      <c r="D30" s="3">
        <f>IF(C30&lt;&gt;"--choose--",VLOOKUP(C30,Data!$A$2:$B$6,2,FALSE),0)</f>
        <v>0</v>
      </c>
      <c r="E30" t="s">
        <v>16</v>
      </c>
      <c r="F30" s="3">
        <f>IF(E30&lt;&gt;"--choose--",VLOOKUP(E30,Data!$A$2:$B$6,2,FALSE),0)</f>
        <v>0</v>
      </c>
      <c r="G30">
        <f>IF(C30&lt;&gt;"--choose--",IF(E30&lt;&gt;"--choose--",D30-F30,""),"")</f>
      </c>
    </row>
    <row r="31" spans="2:7" ht="14.25">
      <c r="B31" t="s">
        <v>20</v>
      </c>
      <c r="C31" t="s">
        <v>16</v>
      </c>
      <c r="D31" s="3">
        <f>IF(C31&lt;&gt;"--choose--",VLOOKUP(C31,Data!$A$2:$B$6,2,FALSE),0)</f>
        <v>0</v>
      </c>
      <c r="E31" t="s">
        <v>16</v>
      </c>
      <c r="F31" s="3">
        <f>IF(E31&lt;&gt;"--choose--",VLOOKUP(E31,Data!$A$2:$B$6,2,FALSE),0)</f>
        <v>0</v>
      </c>
      <c r="G31">
        <f>IF(C31&lt;&gt;"--choose--",IF(E31&lt;&gt;"--choose--",D31-F31,""),"")</f>
      </c>
    </row>
    <row r="32" spans="2:7" ht="14.25">
      <c r="B32" t="s">
        <v>22</v>
      </c>
      <c r="C32" t="s">
        <v>16</v>
      </c>
      <c r="D32" s="3">
        <f>IF(C32&lt;&gt;"--choose--",VLOOKUP(C32,Data!$A$2:$B$6,2,FALSE),0)</f>
        <v>0</v>
      </c>
      <c r="E32" t="s">
        <v>16</v>
      </c>
      <c r="F32" s="3">
        <f>IF(E32&lt;&gt;"--choose--",VLOOKUP(E32,Data!$A$2:$B$6,2,FALSE),0)</f>
        <v>0</v>
      </c>
      <c r="G32">
        <f>IF(C32&lt;&gt;"--choose--",IF(E32&lt;&gt;"--choose--",D32-F32,""),"")</f>
      </c>
    </row>
    <row r="33" spans="2:7" ht="14.25">
      <c r="B33" t="s">
        <v>21</v>
      </c>
      <c r="C33" t="s">
        <v>16</v>
      </c>
      <c r="D33" s="3">
        <f>IF(C33&lt;&gt;"--choose--",VLOOKUP(C33,Data!$A$2:$B$6,2,FALSE),0)</f>
        <v>0</v>
      </c>
      <c r="E33" t="s">
        <v>16</v>
      </c>
      <c r="F33" s="3">
        <f>IF(E33&lt;&gt;"--choose--",VLOOKUP(E33,Data!$A$2:$B$6,2,FALSE),0)</f>
        <v>0</v>
      </c>
      <c r="G33">
        <f>IF(C33&lt;&gt;"--choose--",IF(E33&lt;&gt;"--choose--",D33-F33,""),"")</f>
      </c>
    </row>
    <row r="36" spans="1:7" ht="15">
      <c r="A36" s="6" t="s">
        <v>34</v>
      </c>
      <c r="G36">
        <f>MAX(G5:G33)</f>
        <v>0</v>
      </c>
    </row>
  </sheetData>
  <sheetProtection/>
  <conditionalFormatting sqref="B5:G5">
    <cfRule type="expression" priority="181" dxfId="1" stopIfTrue="1">
      <formula>$E5="--choose--"</formula>
    </cfRule>
    <cfRule type="expression" priority="182" dxfId="1" stopIfTrue="1">
      <formula>$C5="--choose--"</formula>
    </cfRule>
    <cfRule type="expression" priority="183" dxfId="351" stopIfTrue="1">
      <formula>$G5&gt;=2</formula>
    </cfRule>
    <cfRule type="expression" priority="184" dxfId="352" stopIfTrue="1">
      <formula>$G5&gt;=1</formula>
    </cfRule>
    <cfRule type="expression" priority="185" dxfId="353">
      <formula>$G5&lt;=0</formula>
    </cfRule>
  </conditionalFormatting>
  <conditionalFormatting sqref="B6:G6">
    <cfRule type="expression" priority="176" dxfId="1" stopIfTrue="1">
      <formula>$E6="--choose--"</formula>
    </cfRule>
    <cfRule type="expression" priority="177" dxfId="1" stopIfTrue="1">
      <formula>$C6="--choose--"</formula>
    </cfRule>
    <cfRule type="expression" priority="178" dxfId="351" stopIfTrue="1">
      <formula>$G6&gt;=2</formula>
    </cfRule>
    <cfRule type="expression" priority="179" dxfId="352" stopIfTrue="1">
      <formula>$G6&gt;=1</formula>
    </cfRule>
    <cfRule type="expression" priority="180" dxfId="353">
      <formula>$G6&lt;=0</formula>
    </cfRule>
  </conditionalFormatting>
  <conditionalFormatting sqref="B9:G9">
    <cfRule type="expression" priority="171" dxfId="1" stopIfTrue="1">
      <formula>$E9="--choose--"</formula>
    </cfRule>
    <cfRule type="expression" priority="172" dxfId="1" stopIfTrue="1">
      <formula>$C9="--choose--"</formula>
    </cfRule>
    <cfRule type="expression" priority="173" dxfId="351" stopIfTrue="1">
      <formula>$G9&gt;=2</formula>
    </cfRule>
    <cfRule type="expression" priority="174" dxfId="352" stopIfTrue="1">
      <formula>$G9&gt;=1</formula>
    </cfRule>
    <cfRule type="expression" priority="175" dxfId="353">
      <formula>$G9&lt;=0</formula>
    </cfRule>
  </conditionalFormatting>
  <conditionalFormatting sqref="B10:G10">
    <cfRule type="expression" priority="166" dxfId="1" stopIfTrue="1">
      <formula>$E10="--choose--"</formula>
    </cfRule>
    <cfRule type="expression" priority="167" dxfId="1" stopIfTrue="1">
      <formula>$C10="--choose--"</formula>
    </cfRule>
    <cfRule type="expression" priority="168" dxfId="351" stopIfTrue="1">
      <formula>$G10&gt;=2</formula>
    </cfRule>
    <cfRule type="expression" priority="169" dxfId="352" stopIfTrue="1">
      <formula>$G10&gt;=1</formula>
    </cfRule>
    <cfRule type="expression" priority="170" dxfId="353">
      <formula>$G10&lt;=0</formula>
    </cfRule>
  </conditionalFormatting>
  <conditionalFormatting sqref="B10:G10">
    <cfRule type="expression" priority="161" dxfId="1" stopIfTrue="1">
      <formula>$E10="--choose--"</formula>
    </cfRule>
    <cfRule type="expression" priority="162" dxfId="1" stopIfTrue="1">
      <formula>$C10="--choose--"</formula>
    </cfRule>
    <cfRule type="expression" priority="163" dxfId="351" stopIfTrue="1">
      <formula>$G10&gt;=2</formula>
    </cfRule>
    <cfRule type="expression" priority="164" dxfId="352" stopIfTrue="1">
      <formula>$G10&gt;=1</formula>
    </cfRule>
    <cfRule type="expression" priority="165" dxfId="353">
      <formula>$G10&lt;=0</formula>
    </cfRule>
  </conditionalFormatting>
  <conditionalFormatting sqref="B13:G13">
    <cfRule type="expression" priority="156" dxfId="1" stopIfTrue="1">
      <formula>$E13="--choose--"</formula>
    </cfRule>
    <cfRule type="expression" priority="157" dxfId="1" stopIfTrue="1">
      <formula>$C13="--choose--"</formula>
    </cfRule>
    <cfRule type="expression" priority="158" dxfId="351" stopIfTrue="1">
      <formula>$G13&gt;=2</formula>
    </cfRule>
    <cfRule type="expression" priority="159" dxfId="352" stopIfTrue="1">
      <formula>$G13&gt;=1</formula>
    </cfRule>
    <cfRule type="expression" priority="160" dxfId="353">
      <formula>$G13&lt;=0</formula>
    </cfRule>
  </conditionalFormatting>
  <conditionalFormatting sqref="B13:G13">
    <cfRule type="expression" priority="151" dxfId="1" stopIfTrue="1">
      <formula>$E13="--choose--"</formula>
    </cfRule>
    <cfRule type="expression" priority="152" dxfId="1" stopIfTrue="1">
      <formula>$C13="--choose--"</formula>
    </cfRule>
    <cfRule type="expression" priority="153" dxfId="351" stopIfTrue="1">
      <formula>$G13&gt;=2</formula>
    </cfRule>
    <cfRule type="expression" priority="154" dxfId="352" stopIfTrue="1">
      <formula>$G13&gt;=1</formula>
    </cfRule>
    <cfRule type="expression" priority="155" dxfId="353">
      <formula>$G13&lt;=0</formula>
    </cfRule>
  </conditionalFormatting>
  <conditionalFormatting sqref="B14:G14">
    <cfRule type="expression" priority="146" dxfId="1" stopIfTrue="1">
      <formula>$E14="--choose--"</formula>
    </cfRule>
    <cfRule type="expression" priority="147" dxfId="1" stopIfTrue="1">
      <formula>$C14="--choose--"</formula>
    </cfRule>
    <cfRule type="expression" priority="148" dxfId="351" stopIfTrue="1">
      <formula>$G14&gt;=2</formula>
    </cfRule>
    <cfRule type="expression" priority="149" dxfId="352" stopIfTrue="1">
      <formula>$G14&gt;=1</formula>
    </cfRule>
    <cfRule type="expression" priority="150" dxfId="353">
      <formula>$G14&lt;=0</formula>
    </cfRule>
  </conditionalFormatting>
  <conditionalFormatting sqref="B14:G14">
    <cfRule type="expression" priority="141" dxfId="1" stopIfTrue="1">
      <formula>$E14="--choose--"</formula>
    </cfRule>
    <cfRule type="expression" priority="142" dxfId="1" stopIfTrue="1">
      <formula>$C14="--choose--"</formula>
    </cfRule>
    <cfRule type="expression" priority="143" dxfId="351" stopIfTrue="1">
      <formula>$G14&gt;=2</formula>
    </cfRule>
    <cfRule type="expression" priority="144" dxfId="352" stopIfTrue="1">
      <formula>$G14&gt;=1</formula>
    </cfRule>
    <cfRule type="expression" priority="145" dxfId="353">
      <formula>$G14&lt;=0</formula>
    </cfRule>
  </conditionalFormatting>
  <conditionalFormatting sqref="B17:G17">
    <cfRule type="expression" priority="136" dxfId="1" stopIfTrue="1">
      <formula>$E17="--choose--"</formula>
    </cfRule>
    <cfRule type="expression" priority="137" dxfId="1" stopIfTrue="1">
      <formula>$C17="--choose--"</formula>
    </cfRule>
    <cfRule type="expression" priority="138" dxfId="351" stopIfTrue="1">
      <formula>$G17&gt;=2</formula>
    </cfRule>
    <cfRule type="expression" priority="139" dxfId="352" stopIfTrue="1">
      <formula>$G17&gt;=1</formula>
    </cfRule>
    <cfRule type="expression" priority="140" dxfId="353">
      <formula>$G17&lt;=0</formula>
    </cfRule>
  </conditionalFormatting>
  <conditionalFormatting sqref="B17:G17">
    <cfRule type="expression" priority="131" dxfId="1" stopIfTrue="1">
      <formula>$E17="--choose--"</formula>
    </cfRule>
    <cfRule type="expression" priority="132" dxfId="1" stopIfTrue="1">
      <formula>$C17="--choose--"</formula>
    </cfRule>
    <cfRule type="expression" priority="133" dxfId="351" stopIfTrue="1">
      <formula>$G17&gt;=2</formula>
    </cfRule>
    <cfRule type="expression" priority="134" dxfId="352" stopIfTrue="1">
      <formula>$G17&gt;=1</formula>
    </cfRule>
    <cfRule type="expression" priority="135" dxfId="353">
      <formula>$G17&lt;=0</formula>
    </cfRule>
  </conditionalFormatting>
  <conditionalFormatting sqref="B18:G18">
    <cfRule type="expression" priority="126" dxfId="1" stopIfTrue="1">
      <formula>$E18="--choose--"</formula>
    </cfRule>
    <cfRule type="expression" priority="127" dxfId="1" stopIfTrue="1">
      <formula>$C18="--choose--"</formula>
    </cfRule>
    <cfRule type="expression" priority="128" dxfId="351" stopIfTrue="1">
      <formula>$G18&gt;=2</formula>
    </cfRule>
    <cfRule type="expression" priority="129" dxfId="352" stopIfTrue="1">
      <formula>$G18&gt;=1</formula>
    </cfRule>
    <cfRule type="expression" priority="130" dxfId="353">
      <formula>$G18&lt;=0</formula>
    </cfRule>
  </conditionalFormatting>
  <conditionalFormatting sqref="B18:G18">
    <cfRule type="expression" priority="121" dxfId="1" stopIfTrue="1">
      <formula>$E18="--choose--"</formula>
    </cfRule>
    <cfRule type="expression" priority="122" dxfId="1" stopIfTrue="1">
      <formula>$C18="--choose--"</formula>
    </cfRule>
    <cfRule type="expression" priority="123" dxfId="351" stopIfTrue="1">
      <formula>$G18&gt;=2</formula>
    </cfRule>
    <cfRule type="expression" priority="124" dxfId="352" stopIfTrue="1">
      <formula>$G18&gt;=1</formula>
    </cfRule>
    <cfRule type="expression" priority="125" dxfId="353">
      <formula>$G18&lt;=0</formula>
    </cfRule>
  </conditionalFormatting>
  <conditionalFormatting sqref="B21:G21">
    <cfRule type="expression" priority="116" dxfId="1" stopIfTrue="1">
      <formula>$E21="--choose--"</formula>
    </cfRule>
    <cfRule type="expression" priority="117" dxfId="1" stopIfTrue="1">
      <formula>$C21="--choose--"</formula>
    </cfRule>
    <cfRule type="expression" priority="118" dxfId="351" stopIfTrue="1">
      <formula>$G21&gt;=2</formula>
    </cfRule>
    <cfRule type="expression" priority="119" dxfId="352" stopIfTrue="1">
      <formula>$G21&gt;=1</formula>
    </cfRule>
    <cfRule type="expression" priority="120" dxfId="353">
      <formula>$G21&lt;=0</formula>
    </cfRule>
  </conditionalFormatting>
  <conditionalFormatting sqref="B21:G21">
    <cfRule type="expression" priority="111" dxfId="1" stopIfTrue="1">
      <formula>$E21="--choose--"</formula>
    </cfRule>
    <cfRule type="expression" priority="112" dxfId="1" stopIfTrue="1">
      <formula>$C21="--choose--"</formula>
    </cfRule>
    <cfRule type="expression" priority="113" dxfId="351" stopIfTrue="1">
      <formula>$G21&gt;=2</formula>
    </cfRule>
    <cfRule type="expression" priority="114" dxfId="352" stopIfTrue="1">
      <formula>$G21&gt;=1</formula>
    </cfRule>
    <cfRule type="expression" priority="115" dxfId="353">
      <formula>$G21&lt;=0</formula>
    </cfRule>
  </conditionalFormatting>
  <conditionalFormatting sqref="B22:G22">
    <cfRule type="expression" priority="106" dxfId="1" stopIfTrue="1">
      <formula>$E22="--choose--"</formula>
    </cfRule>
    <cfRule type="expression" priority="107" dxfId="1" stopIfTrue="1">
      <formula>$C22="--choose--"</formula>
    </cfRule>
    <cfRule type="expression" priority="108" dxfId="351" stopIfTrue="1">
      <formula>$G22&gt;=2</formula>
    </cfRule>
    <cfRule type="expression" priority="109" dxfId="352" stopIfTrue="1">
      <formula>$G22&gt;=1</formula>
    </cfRule>
    <cfRule type="expression" priority="110" dxfId="353">
      <formula>$G22&lt;=0</formula>
    </cfRule>
  </conditionalFormatting>
  <conditionalFormatting sqref="B22:G22">
    <cfRule type="expression" priority="101" dxfId="1" stopIfTrue="1">
      <formula>$E22="--choose--"</formula>
    </cfRule>
    <cfRule type="expression" priority="102" dxfId="1" stopIfTrue="1">
      <formula>$C22="--choose--"</formula>
    </cfRule>
    <cfRule type="expression" priority="103" dxfId="351" stopIfTrue="1">
      <formula>$G22&gt;=2</formula>
    </cfRule>
    <cfRule type="expression" priority="104" dxfId="352" stopIfTrue="1">
      <formula>$G22&gt;=1</formula>
    </cfRule>
    <cfRule type="expression" priority="105" dxfId="353">
      <formula>$G22&lt;=0</formula>
    </cfRule>
  </conditionalFormatting>
  <conditionalFormatting sqref="B23:G23">
    <cfRule type="expression" priority="96" dxfId="1" stopIfTrue="1">
      <formula>$E23="--choose--"</formula>
    </cfRule>
    <cfRule type="expression" priority="97" dxfId="1" stopIfTrue="1">
      <formula>$C23="--choose--"</formula>
    </cfRule>
    <cfRule type="expression" priority="98" dxfId="351" stopIfTrue="1">
      <formula>$G23&gt;=2</formula>
    </cfRule>
    <cfRule type="expression" priority="99" dxfId="352" stopIfTrue="1">
      <formula>$G23&gt;=1</formula>
    </cfRule>
    <cfRule type="expression" priority="100" dxfId="353">
      <formula>$G23&lt;=0</formula>
    </cfRule>
  </conditionalFormatting>
  <conditionalFormatting sqref="B23:G23">
    <cfRule type="expression" priority="91" dxfId="1" stopIfTrue="1">
      <formula>$E23="--choose--"</formula>
    </cfRule>
    <cfRule type="expression" priority="92" dxfId="1" stopIfTrue="1">
      <formula>$C23="--choose--"</formula>
    </cfRule>
    <cfRule type="expression" priority="93" dxfId="351" stopIfTrue="1">
      <formula>$G23&gt;=2</formula>
    </cfRule>
    <cfRule type="expression" priority="94" dxfId="352" stopIfTrue="1">
      <formula>$G23&gt;=1</formula>
    </cfRule>
    <cfRule type="expression" priority="95" dxfId="353">
      <formula>$G23&lt;=0</formula>
    </cfRule>
  </conditionalFormatting>
  <conditionalFormatting sqref="B24:G24">
    <cfRule type="expression" priority="86" dxfId="1" stopIfTrue="1">
      <formula>$E24="--choose--"</formula>
    </cfRule>
    <cfRule type="expression" priority="87" dxfId="1" stopIfTrue="1">
      <formula>$C24="--choose--"</formula>
    </cfRule>
    <cfRule type="expression" priority="88" dxfId="351" stopIfTrue="1">
      <formula>$G24&gt;=2</formula>
    </cfRule>
    <cfRule type="expression" priority="89" dxfId="352" stopIfTrue="1">
      <formula>$G24&gt;=1</formula>
    </cfRule>
    <cfRule type="expression" priority="90" dxfId="353">
      <formula>$G24&lt;=0</formula>
    </cfRule>
  </conditionalFormatting>
  <conditionalFormatting sqref="B24:G24">
    <cfRule type="expression" priority="81" dxfId="1" stopIfTrue="1">
      <formula>$E24="--choose--"</formula>
    </cfRule>
    <cfRule type="expression" priority="82" dxfId="1" stopIfTrue="1">
      <formula>$C24="--choose--"</formula>
    </cfRule>
    <cfRule type="expression" priority="83" dxfId="351" stopIfTrue="1">
      <formula>$G24&gt;=2</formula>
    </cfRule>
    <cfRule type="expression" priority="84" dxfId="352" stopIfTrue="1">
      <formula>$G24&gt;=1</formula>
    </cfRule>
    <cfRule type="expression" priority="85" dxfId="353">
      <formula>$G24&lt;=0</formula>
    </cfRule>
  </conditionalFormatting>
  <conditionalFormatting sqref="B25:G25">
    <cfRule type="expression" priority="76" dxfId="1" stopIfTrue="1">
      <formula>$E25="--choose--"</formula>
    </cfRule>
    <cfRule type="expression" priority="77" dxfId="1" stopIfTrue="1">
      <formula>$C25="--choose--"</formula>
    </cfRule>
    <cfRule type="expression" priority="78" dxfId="351" stopIfTrue="1">
      <formula>$G25&gt;=2</formula>
    </cfRule>
    <cfRule type="expression" priority="79" dxfId="352" stopIfTrue="1">
      <formula>$G25&gt;=1</formula>
    </cfRule>
    <cfRule type="expression" priority="80" dxfId="353">
      <formula>$G25&lt;=0</formula>
    </cfRule>
  </conditionalFormatting>
  <conditionalFormatting sqref="B25:G25">
    <cfRule type="expression" priority="71" dxfId="1" stopIfTrue="1">
      <formula>$E25="--choose--"</formula>
    </cfRule>
    <cfRule type="expression" priority="72" dxfId="1" stopIfTrue="1">
      <formula>$C25="--choose--"</formula>
    </cfRule>
    <cfRule type="expression" priority="73" dxfId="351" stopIfTrue="1">
      <formula>$G25&gt;=2</formula>
    </cfRule>
    <cfRule type="expression" priority="74" dxfId="352" stopIfTrue="1">
      <formula>$G25&gt;=1</formula>
    </cfRule>
    <cfRule type="expression" priority="75" dxfId="353">
      <formula>$G25&lt;=0</formula>
    </cfRule>
  </conditionalFormatting>
  <conditionalFormatting sqref="B26:G26">
    <cfRule type="expression" priority="66" dxfId="1" stopIfTrue="1">
      <formula>$E26="--choose--"</formula>
    </cfRule>
    <cfRule type="expression" priority="67" dxfId="1" stopIfTrue="1">
      <formula>$C26="--choose--"</formula>
    </cfRule>
    <cfRule type="expression" priority="68" dxfId="351" stopIfTrue="1">
      <formula>$G26&gt;=2</formula>
    </cfRule>
    <cfRule type="expression" priority="69" dxfId="352" stopIfTrue="1">
      <formula>$G26&gt;=1</formula>
    </cfRule>
    <cfRule type="expression" priority="70" dxfId="353">
      <formula>$G26&lt;=0</formula>
    </cfRule>
  </conditionalFormatting>
  <conditionalFormatting sqref="B26:G26">
    <cfRule type="expression" priority="61" dxfId="1" stopIfTrue="1">
      <formula>$E26="--choose--"</formula>
    </cfRule>
    <cfRule type="expression" priority="62" dxfId="1" stopIfTrue="1">
      <formula>$C26="--choose--"</formula>
    </cfRule>
    <cfRule type="expression" priority="63" dxfId="351" stopIfTrue="1">
      <formula>$G26&gt;=2</formula>
    </cfRule>
    <cfRule type="expression" priority="64" dxfId="352" stopIfTrue="1">
      <formula>$G26&gt;=1</formula>
    </cfRule>
    <cfRule type="expression" priority="65" dxfId="353">
      <formula>$G26&lt;=0</formula>
    </cfRule>
  </conditionalFormatting>
  <conditionalFormatting sqref="B29:G29">
    <cfRule type="expression" priority="56" dxfId="1" stopIfTrue="1">
      <formula>$E29="--choose--"</formula>
    </cfRule>
    <cfRule type="expression" priority="57" dxfId="1" stopIfTrue="1">
      <formula>$C29="--choose--"</formula>
    </cfRule>
    <cfRule type="expression" priority="58" dxfId="351" stopIfTrue="1">
      <formula>$G29&gt;=2</formula>
    </cfRule>
    <cfRule type="expression" priority="59" dxfId="352" stopIfTrue="1">
      <formula>$G29&gt;=1</formula>
    </cfRule>
    <cfRule type="expression" priority="60" dxfId="353">
      <formula>$G29&lt;=0</formula>
    </cfRule>
  </conditionalFormatting>
  <conditionalFormatting sqref="B29:G29">
    <cfRule type="expression" priority="51" dxfId="1" stopIfTrue="1">
      <formula>$E29="--choose--"</formula>
    </cfRule>
    <cfRule type="expression" priority="52" dxfId="1" stopIfTrue="1">
      <formula>$C29="--choose--"</formula>
    </cfRule>
    <cfRule type="expression" priority="53" dxfId="351" stopIfTrue="1">
      <formula>$G29&gt;=2</formula>
    </cfRule>
    <cfRule type="expression" priority="54" dxfId="352" stopIfTrue="1">
      <formula>$G29&gt;=1</formula>
    </cfRule>
    <cfRule type="expression" priority="55" dxfId="353">
      <formula>$G29&lt;=0</formula>
    </cfRule>
  </conditionalFormatting>
  <conditionalFormatting sqref="B30:G30">
    <cfRule type="expression" priority="46" dxfId="1" stopIfTrue="1">
      <formula>$E30="--choose--"</formula>
    </cfRule>
    <cfRule type="expression" priority="47" dxfId="1" stopIfTrue="1">
      <formula>$C30="--choose--"</formula>
    </cfRule>
    <cfRule type="expression" priority="48" dxfId="351" stopIfTrue="1">
      <formula>$G30&gt;=2</formula>
    </cfRule>
    <cfRule type="expression" priority="49" dxfId="352" stopIfTrue="1">
      <formula>$G30&gt;=1</formula>
    </cfRule>
    <cfRule type="expression" priority="50" dxfId="353">
      <formula>$G30&lt;=0</formula>
    </cfRule>
  </conditionalFormatting>
  <conditionalFormatting sqref="B30:G30">
    <cfRule type="expression" priority="41" dxfId="1" stopIfTrue="1">
      <formula>$E30="--choose--"</formula>
    </cfRule>
    <cfRule type="expression" priority="42" dxfId="1" stopIfTrue="1">
      <formula>$C30="--choose--"</formula>
    </cfRule>
    <cfRule type="expression" priority="43" dxfId="351" stopIfTrue="1">
      <formula>$G30&gt;=2</formula>
    </cfRule>
    <cfRule type="expression" priority="44" dxfId="352" stopIfTrue="1">
      <formula>$G30&gt;=1</formula>
    </cfRule>
    <cfRule type="expression" priority="45" dxfId="353">
      <formula>$G30&lt;=0</formula>
    </cfRule>
  </conditionalFormatting>
  <conditionalFormatting sqref="B31:G31">
    <cfRule type="expression" priority="36" dxfId="1" stopIfTrue="1">
      <formula>$E31="--choose--"</formula>
    </cfRule>
    <cfRule type="expression" priority="37" dxfId="1" stopIfTrue="1">
      <formula>$C31="--choose--"</formula>
    </cfRule>
    <cfRule type="expression" priority="38" dxfId="351" stopIfTrue="1">
      <formula>$G31&gt;=2</formula>
    </cfRule>
    <cfRule type="expression" priority="39" dxfId="352" stopIfTrue="1">
      <formula>$G31&gt;=1</formula>
    </cfRule>
    <cfRule type="expression" priority="40" dxfId="353">
      <formula>$G31&lt;=0</formula>
    </cfRule>
  </conditionalFormatting>
  <conditionalFormatting sqref="B31:G31">
    <cfRule type="expression" priority="31" dxfId="1" stopIfTrue="1">
      <formula>$E31="--choose--"</formula>
    </cfRule>
    <cfRule type="expression" priority="32" dxfId="1" stopIfTrue="1">
      <formula>$C31="--choose--"</formula>
    </cfRule>
    <cfRule type="expression" priority="33" dxfId="351" stopIfTrue="1">
      <formula>$G31&gt;=2</formula>
    </cfRule>
    <cfRule type="expression" priority="34" dxfId="352" stopIfTrue="1">
      <formula>$G31&gt;=1</formula>
    </cfRule>
    <cfRule type="expression" priority="35" dxfId="353">
      <formula>$G31&lt;=0</formula>
    </cfRule>
  </conditionalFormatting>
  <conditionalFormatting sqref="B32:G32">
    <cfRule type="expression" priority="26" dxfId="1" stopIfTrue="1">
      <formula>$E32="--choose--"</formula>
    </cfRule>
    <cfRule type="expression" priority="27" dxfId="1" stopIfTrue="1">
      <formula>$C32="--choose--"</formula>
    </cfRule>
    <cfRule type="expression" priority="28" dxfId="351" stopIfTrue="1">
      <formula>$G32&gt;=2</formula>
    </cfRule>
    <cfRule type="expression" priority="29" dxfId="352" stopIfTrue="1">
      <formula>$G32&gt;=1</formula>
    </cfRule>
    <cfRule type="expression" priority="30" dxfId="353">
      <formula>$G32&lt;=0</formula>
    </cfRule>
  </conditionalFormatting>
  <conditionalFormatting sqref="B32:G32">
    <cfRule type="expression" priority="21" dxfId="1" stopIfTrue="1">
      <formula>$E32="--choose--"</formula>
    </cfRule>
    <cfRule type="expression" priority="22" dxfId="1" stopIfTrue="1">
      <formula>$C32="--choose--"</formula>
    </cfRule>
    <cfRule type="expression" priority="23" dxfId="351" stopIfTrue="1">
      <formula>$G32&gt;=2</formula>
    </cfRule>
    <cfRule type="expression" priority="24" dxfId="352" stopIfTrue="1">
      <formula>$G32&gt;=1</formula>
    </cfRule>
    <cfRule type="expression" priority="25" dxfId="353">
      <formula>$G32&lt;=0</formula>
    </cfRule>
  </conditionalFormatting>
  <conditionalFormatting sqref="B33:G33">
    <cfRule type="expression" priority="16" dxfId="1" stopIfTrue="1">
      <formula>$E33="--choose--"</formula>
    </cfRule>
    <cfRule type="expression" priority="17" dxfId="1" stopIfTrue="1">
      <formula>$C33="--choose--"</formula>
    </cfRule>
    <cfRule type="expression" priority="18" dxfId="351" stopIfTrue="1">
      <formula>$G33&gt;=2</formula>
    </cfRule>
    <cfRule type="expression" priority="19" dxfId="352" stopIfTrue="1">
      <formula>$G33&gt;=1</formula>
    </cfRule>
    <cfRule type="expression" priority="20" dxfId="353">
      <formula>$G33&lt;=0</formula>
    </cfRule>
  </conditionalFormatting>
  <conditionalFormatting sqref="B33:G33">
    <cfRule type="expression" priority="11" dxfId="1" stopIfTrue="1">
      <formula>$E33="--choose--"</formula>
    </cfRule>
    <cfRule type="expression" priority="12" dxfId="1" stopIfTrue="1">
      <formula>$C33="--choose--"</formula>
    </cfRule>
    <cfRule type="expression" priority="13" dxfId="351" stopIfTrue="1">
      <formula>$G33&gt;=2</formula>
    </cfRule>
    <cfRule type="expression" priority="14" dxfId="352" stopIfTrue="1">
      <formula>$G33&gt;=1</formula>
    </cfRule>
    <cfRule type="expression" priority="15" dxfId="353">
      <formula>$G33&lt;=0</formula>
    </cfRule>
  </conditionalFormatting>
  <conditionalFormatting sqref="B29:G29">
    <cfRule type="expression" priority="6" dxfId="1" stopIfTrue="1">
      <formula>$E29="--choose--"</formula>
    </cfRule>
    <cfRule type="expression" priority="7" dxfId="1" stopIfTrue="1">
      <formula>$C29="--choose--"</formula>
    </cfRule>
    <cfRule type="expression" priority="8" dxfId="351" stopIfTrue="1">
      <formula>$G29&gt;=2</formula>
    </cfRule>
    <cfRule type="expression" priority="9" dxfId="352" stopIfTrue="1">
      <formula>$G29&gt;=1</formula>
    </cfRule>
    <cfRule type="expression" priority="10" dxfId="353">
      <formula>$G29&lt;=0</formula>
    </cfRule>
  </conditionalFormatting>
  <conditionalFormatting sqref="B29:G29">
    <cfRule type="expression" priority="1" dxfId="1" stopIfTrue="1">
      <formula>$E29="--choose--"</formula>
    </cfRule>
    <cfRule type="expression" priority="2" dxfId="1" stopIfTrue="1">
      <formula>$C29="--choose--"</formula>
    </cfRule>
    <cfRule type="expression" priority="3" dxfId="351" stopIfTrue="1">
      <formula>$G29&gt;=2</formula>
    </cfRule>
    <cfRule type="expression" priority="4" dxfId="352" stopIfTrue="1">
      <formula>$G29&gt;=1</formula>
    </cfRule>
    <cfRule type="expression" priority="5" dxfId="353">
      <formula>$G29&lt;=0</formula>
    </cfRule>
  </conditionalFormatting>
  <printOptions/>
  <pageMargins left="0.7" right="0.7" top="0.75" bottom="0.75" header="0.3" footer="0.3"/>
  <pageSetup horizontalDpi="300" verticalDpi="300" orientation="portrait" r:id="rId2"/>
  <headerFooter scaleWithDoc="0">
    <oddHeader>&amp;C&amp;16Launch Readiness Assessment</oddHeader>
    <oddFooter>&amp;C&amp;8© 2016 Pragmatic Marketing, Inc.  All rights reserved. 
Clients of Pragmatic Marketing are granted a limited license to use internally, for non-commercial purposes.
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view="pageLayout" showRuler="0" workbookViewId="0" topLeftCell="A28">
      <selection activeCell="G41" sqref="G41"/>
    </sheetView>
  </sheetViews>
  <sheetFormatPr defaultColWidth="9.00390625" defaultRowHeight="14.25"/>
  <cols>
    <col min="1" max="1" width="3.00390625" style="0" customWidth="1"/>
    <col min="2" max="2" width="23.875" style="0" customWidth="1"/>
    <col min="3" max="3" width="11.625" style="0" customWidth="1"/>
    <col min="4" max="4" width="11.625" style="3" hidden="1" customWidth="1"/>
    <col min="5" max="5" width="11.625" style="0" customWidth="1"/>
    <col min="6" max="6" width="11.625" style="3" hidden="1" customWidth="1"/>
    <col min="7" max="7" width="8.25390625" style="0" customWidth="1"/>
  </cols>
  <sheetData>
    <row r="1" ht="18">
      <c r="A1" s="2" t="str">
        <f ca="1">MID(CELL("filename",A1),FIND("]",CELL("filename",A1))+1,256)&amp;"  Readiness"</f>
        <v>Indirect Sales  Readiness</v>
      </c>
    </row>
    <row r="3" spans="1:7" ht="15">
      <c r="A3" s="11"/>
      <c r="B3" s="11"/>
      <c r="C3" s="12" t="s">
        <v>8</v>
      </c>
      <c r="D3" s="13" t="s">
        <v>15</v>
      </c>
      <c r="E3" s="12" t="s">
        <v>9</v>
      </c>
      <c r="F3" s="13" t="s">
        <v>15</v>
      </c>
      <c r="G3" s="14" t="s">
        <v>10</v>
      </c>
    </row>
    <row r="4" ht="15.75">
      <c r="A4" s="5" t="s">
        <v>3</v>
      </c>
    </row>
    <row r="5" spans="2:7" ht="14.25">
      <c r="B5" t="s">
        <v>6</v>
      </c>
      <c r="C5" t="s">
        <v>16</v>
      </c>
      <c r="D5" s="3">
        <f>IF(C5&lt;&gt;"--choose--",VLOOKUP(C5,Data!$A$2:$B$6,2,FALSE),0)</f>
        <v>0</v>
      </c>
      <c r="E5" t="s">
        <v>16</v>
      </c>
      <c r="F5" s="3">
        <f>IF(E5&lt;&gt;"--choose--",VLOOKUP(E5,Data!$A$2:$B$6,2,FALSE),0)</f>
        <v>0</v>
      </c>
      <c r="G5">
        <f>IF(C5&lt;&gt;"--choose--",IF(E5&lt;&gt;"--choose--",D5-F5,""),"")</f>
      </c>
    </row>
    <row r="6" spans="2:7" ht="14.25">
      <c r="B6" t="s">
        <v>7</v>
      </c>
      <c r="C6" t="s">
        <v>16</v>
      </c>
      <c r="D6" s="3">
        <f>IF(C6&lt;&gt;"--choose--",VLOOKUP(C6,Data!$A$2:$B$6,2,FALSE),0)</f>
        <v>0</v>
      </c>
      <c r="E6" t="s">
        <v>16</v>
      </c>
      <c r="F6" s="3">
        <f>IF(E6&lt;&gt;"--choose--",VLOOKUP(E6,Data!$A$2:$B$6,2,FALSE),0)</f>
        <v>0</v>
      </c>
      <c r="G6">
        <f>IF(C6&lt;&gt;"--choose--",IF(E6&lt;&gt;"--choose--",D6-F6,""),"")</f>
      </c>
    </row>
    <row r="8" ht="15.75">
      <c r="A8" s="5" t="s">
        <v>0</v>
      </c>
    </row>
    <row r="9" spans="2:7" ht="14.25">
      <c r="B9" t="s">
        <v>4</v>
      </c>
      <c r="C9" t="s">
        <v>16</v>
      </c>
      <c r="D9" s="3">
        <f>IF(C9&lt;&gt;"--choose--",VLOOKUP(C9,Data!$A$2:$B$6,2,FALSE),0)</f>
        <v>0</v>
      </c>
      <c r="E9" t="s">
        <v>16</v>
      </c>
      <c r="F9" s="3">
        <f>IF(E9&lt;&gt;"--choose--",VLOOKUP(E9,Data!$A$2:$B$6,2,FALSE),0)</f>
        <v>0</v>
      </c>
      <c r="G9">
        <f>IF(C9&lt;&gt;"--choose--",IF(E9&lt;&gt;"--choose--",D9-F9,""),"")</f>
      </c>
    </row>
    <row r="10" spans="2:7" ht="14.25">
      <c r="B10" t="s">
        <v>5</v>
      </c>
      <c r="C10" t="s">
        <v>16</v>
      </c>
      <c r="D10" s="3">
        <f>IF(C10&lt;&gt;"--choose--",VLOOKUP(C10,Data!$A$2:$B$6,2,FALSE),0)</f>
        <v>0</v>
      </c>
      <c r="E10" t="s">
        <v>16</v>
      </c>
      <c r="F10" s="3">
        <f>IF(E10&lt;&gt;"--choose--",VLOOKUP(E10,Data!$A$2:$B$6,2,FALSE),0)</f>
        <v>0</v>
      </c>
      <c r="G10">
        <f>IF(C10&lt;&gt;"--choose--",IF(E10&lt;&gt;"--choose--",D10-F10,""),"")</f>
      </c>
    </row>
    <row r="12" ht="15.75">
      <c r="A12" s="5" t="s">
        <v>1</v>
      </c>
    </row>
    <row r="13" spans="2:7" ht="14.25">
      <c r="B13" t="s">
        <v>4</v>
      </c>
      <c r="C13" t="s">
        <v>16</v>
      </c>
      <c r="D13" s="3">
        <f>IF(C13&lt;&gt;"--choose--",VLOOKUP(C13,Data!$A$2:$B$6,2,FALSE),0)</f>
        <v>0</v>
      </c>
      <c r="E13" t="s">
        <v>16</v>
      </c>
      <c r="F13" s="3">
        <f>IF(E13&lt;&gt;"--choose--",VLOOKUP(E13,Data!$A$2:$B$6,2,FALSE),0)</f>
        <v>0</v>
      </c>
      <c r="G13">
        <f>IF(C13&lt;&gt;"--choose--",IF(E13&lt;&gt;"--choose--",D13-F13,""),"")</f>
      </c>
    </row>
    <row r="14" spans="2:7" ht="14.25">
      <c r="B14" t="s">
        <v>5</v>
      </c>
      <c r="C14" t="s">
        <v>16</v>
      </c>
      <c r="D14" s="3">
        <f>IF(C14&lt;&gt;"--choose--",VLOOKUP(C14,Data!$A$2:$B$6,2,FALSE),0)</f>
        <v>0</v>
      </c>
      <c r="E14" t="s">
        <v>16</v>
      </c>
      <c r="F14" s="3">
        <f>IF(E14&lt;&gt;"--choose--",VLOOKUP(E14,Data!$A$2:$B$6,2,FALSE),0)</f>
        <v>0</v>
      </c>
      <c r="G14">
        <f>IF(C14&lt;&gt;"--choose--",IF(E14&lt;&gt;"--choose--",D14-F14,""),"")</f>
      </c>
    </row>
    <row r="16" ht="15.75">
      <c r="A16" s="5" t="s">
        <v>2</v>
      </c>
    </row>
    <row r="17" spans="2:7" ht="14.25">
      <c r="B17" t="s">
        <v>4</v>
      </c>
      <c r="C17" t="s">
        <v>16</v>
      </c>
      <c r="D17" s="3">
        <f>IF(C17&lt;&gt;"--choose--",VLOOKUP(C17,Data!$A$2:$B$6,2,FALSE),0)</f>
        <v>0</v>
      </c>
      <c r="E17" t="s">
        <v>16</v>
      </c>
      <c r="F17" s="3">
        <f>IF(E17&lt;&gt;"--choose--",VLOOKUP(E17,Data!$A$2:$B$6,2,FALSE),0)</f>
        <v>0</v>
      </c>
      <c r="G17">
        <f>IF(C17&lt;&gt;"--choose--",IF(E17&lt;&gt;"--choose--",D17-F17,""),"")</f>
      </c>
    </row>
    <row r="18" spans="2:7" ht="14.25">
      <c r="B18" t="s">
        <v>5</v>
      </c>
      <c r="C18" t="s">
        <v>16</v>
      </c>
      <c r="D18" s="3">
        <f>IF(C18&lt;&gt;"--choose--",VLOOKUP(C18,Data!$A$2:$B$6,2,FALSE),0)</f>
        <v>0</v>
      </c>
      <c r="E18" t="s">
        <v>16</v>
      </c>
      <c r="F18" s="3">
        <f>IF(E18&lt;&gt;"--choose--",VLOOKUP(E18,Data!$A$2:$B$6,2,FALSE),0)</f>
        <v>0</v>
      </c>
      <c r="G18">
        <f>IF(C18&lt;&gt;"--choose--",IF(E18&lt;&gt;"--choose--",D18-F18,""),"")</f>
      </c>
    </row>
    <row r="20" spans="1:2" ht="15.75">
      <c r="A20" s="5" t="s">
        <v>17</v>
      </c>
      <c r="B20" s="1"/>
    </row>
    <row r="21" spans="2:7" ht="14.25">
      <c r="B21" t="s">
        <v>23</v>
      </c>
      <c r="C21" t="s">
        <v>16</v>
      </c>
      <c r="D21" s="3">
        <f>IF(C21&lt;&gt;"--choose--",VLOOKUP(C21,Data!$A$2:$B$6,2,FALSE),0)</f>
        <v>0</v>
      </c>
      <c r="E21" t="s">
        <v>16</v>
      </c>
      <c r="F21" s="3">
        <f>IF(E21&lt;&gt;"--choose--",VLOOKUP(E21,Data!$A$2:$B$6,2,FALSE),0)</f>
        <v>0</v>
      </c>
      <c r="G21">
        <f aca="true" t="shared" si="0" ref="G21:G26">IF(C21&lt;&gt;"--choose--",IF(E21&lt;&gt;"--choose--",D21-F21,""),"")</f>
      </c>
    </row>
    <row r="22" spans="2:7" ht="14.25">
      <c r="B22" t="s">
        <v>24</v>
      </c>
      <c r="C22" t="s">
        <v>16</v>
      </c>
      <c r="D22" s="3">
        <f>IF(C22&lt;&gt;"--choose--",VLOOKUP(C22,Data!$A$2:$B$6,2,FALSE),0)</f>
        <v>0</v>
      </c>
      <c r="E22" t="s">
        <v>16</v>
      </c>
      <c r="F22" s="3">
        <f>IF(E22&lt;&gt;"--choose--",VLOOKUP(E22,Data!$A$2:$B$6,2,FALSE),0)</f>
        <v>0</v>
      </c>
      <c r="G22">
        <f t="shared" si="0"/>
      </c>
    </row>
    <row r="23" spans="2:7" ht="14.25">
      <c r="B23" t="s">
        <v>25</v>
      </c>
      <c r="C23" t="s">
        <v>16</v>
      </c>
      <c r="D23" s="3">
        <f>IF(C23&lt;&gt;"--choose--",VLOOKUP(C23,Data!$A$2:$B$6,2,FALSE),0)</f>
        <v>0</v>
      </c>
      <c r="E23" t="s">
        <v>16</v>
      </c>
      <c r="F23" s="3">
        <f>IF(E23&lt;&gt;"--choose--",VLOOKUP(E23,Data!$A$2:$B$6,2,FALSE),0)</f>
        <v>0</v>
      </c>
      <c r="G23">
        <f t="shared" si="0"/>
      </c>
    </row>
    <row r="24" spans="2:7" ht="14.25">
      <c r="B24" t="s">
        <v>26</v>
      </c>
      <c r="C24" t="s">
        <v>16</v>
      </c>
      <c r="D24" s="3">
        <f>IF(C24&lt;&gt;"--choose--",VLOOKUP(C24,Data!$A$2:$B$6,2,FALSE),0)</f>
        <v>0</v>
      </c>
      <c r="E24" t="s">
        <v>16</v>
      </c>
      <c r="F24" s="3">
        <f>IF(E24&lt;&gt;"--choose--",VLOOKUP(E24,Data!$A$2:$B$6,2,FALSE),0)</f>
        <v>0</v>
      </c>
      <c r="G24">
        <f t="shared" si="0"/>
      </c>
    </row>
    <row r="25" spans="2:7" ht="14.25">
      <c r="B25" t="s">
        <v>27</v>
      </c>
      <c r="C25" t="s">
        <v>16</v>
      </c>
      <c r="D25" s="3">
        <f>IF(C25&lt;&gt;"--choose--",VLOOKUP(C25,Data!$A$2:$B$6,2,FALSE),0)</f>
        <v>0</v>
      </c>
      <c r="E25" t="s">
        <v>16</v>
      </c>
      <c r="F25" s="3">
        <f>IF(E25&lt;&gt;"--choose--",VLOOKUP(E25,Data!$A$2:$B$6,2,FALSE),0)</f>
        <v>0</v>
      </c>
      <c r="G25">
        <f t="shared" si="0"/>
      </c>
    </row>
    <row r="26" spans="2:7" ht="14.25">
      <c r="B26" t="s">
        <v>28</v>
      </c>
      <c r="C26" t="s">
        <v>16</v>
      </c>
      <c r="D26" s="3">
        <f>IF(C26&lt;&gt;"--choose--",VLOOKUP(C26,Data!$A$2:$B$6,2,FALSE),0)</f>
        <v>0</v>
      </c>
      <c r="E26" t="s">
        <v>16</v>
      </c>
      <c r="F26" s="3">
        <f>IF(E26&lt;&gt;"--choose--",VLOOKUP(E26,Data!$A$2:$B$6,2,FALSE),0)</f>
        <v>0</v>
      </c>
      <c r="G26">
        <f t="shared" si="0"/>
      </c>
    </row>
    <row r="28" ht="15.75">
      <c r="A28" s="5" t="s">
        <v>19</v>
      </c>
    </row>
    <row r="29" spans="2:7" ht="14.25">
      <c r="B29" t="s">
        <v>29</v>
      </c>
      <c r="C29" t="s">
        <v>16</v>
      </c>
      <c r="D29" s="3">
        <f>IF(C29&lt;&gt;"--choose--",VLOOKUP(C29,Data!$A$2:$B$6,2,FALSE),0)</f>
        <v>0</v>
      </c>
      <c r="E29" t="s">
        <v>16</v>
      </c>
      <c r="F29" s="3">
        <f>IF(E29&lt;&gt;"--choose--",VLOOKUP(E29,Data!$A$2:$B$6,2,FALSE),0)</f>
        <v>0</v>
      </c>
      <c r="G29">
        <f>IF(C29&lt;&gt;"--choose--",IF(E29&lt;&gt;"--choose--",D29-F29,""),"")</f>
      </c>
    </row>
    <row r="30" spans="2:7" ht="14.25">
      <c r="B30" t="s">
        <v>18</v>
      </c>
      <c r="C30" t="s">
        <v>16</v>
      </c>
      <c r="D30" s="3">
        <f>IF(C30&lt;&gt;"--choose--",VLOOKUP(C30,Data!$A$2:$B$6,2,FALSE),0)</f>
        <v>0</v>
      </c>
      <c r="E30" t="s">
        <v>16</v>
      </c>
      <c r="F30" s="3">
        <f>IF(E30&lt;&gt;"--choose--",VLOOKUP(E30,Data!$A$2:$B$6,2,FALSE),0)</f>
        <v>0</v>
      </c>
      <c r="G30">
        <f>IF(C30&lt;&gt;"--choose--",IF(E30&lt;&gt;"--choose--",D30-F30,""),"")</f>
      </c>
    </row>
    <row r="31" spans="2:7" ht="14.25">
      <c r="B31" t="s">
        <v>20</v>
      </c>
      <c r="C31" t="s">
        <v>16</v>
      </c>
      <c r="D31" s="3">
        <f>IF(C31&lt;&gt;"--choose--",VLOOKUP(C31,Data!$A$2:$B$6,2,FALSE),0)</f>
        <v>0</v>
      </c>
      <c r="E31" t="s">
        <v>16</v>
      </c>
      <c r="F31" s="3">
        <f>IF(E31&lt;&gt;"--choose--",VLOOKUP(E31,Data!$A$2:$B$6,2,FALSE),0)</f>
        <v>0</v>
      </c>
      <c r="G31">
        <f>IF(C31&lt;&gt;"--choose--",IF(E31&lt;&gt;"--choose--",D31-F31,""),"")</f>
      </c>
    </row>
    <row r="32" spans="2:7" ht="14.25">
      <c r="B32" t="s">
        <v>22</v>
      </c>
      <c r="C32" t="s">
        <v>16</v>
      </c>
      <c r="D32" s="3">
        <f>IF(C32&lt;&gt;"--choose--",VLOOKUP(C32,Data!$A$2:$B$6,2,FALSE),0)</f>
        <v>0</v>
      </c>
      <c r="E32" t="s">
        <v>16</v>
      </c>
      <c r="F32" s="3">
        <f>IF(E32&lt;&gt;"--choose--",VLOOKUP(E32,Data!$A$2:$B$6,2,FALSE),0)</f>
        <v>0</v>
      </c>
      <c r="G32">
        <f>IF(C32&lt;&gt;"--choose--",IF(E32&lt;&gt;"--choose--",D32-F32,""),"")</f>
      </c>
    </row>
    <row r="33" spans="2:7" ht="14.25">
      <c r="B33" t="s">
        <v>21</v>
      </c>
      <c r="C33" t="s">
        <v>16</v>
      </c>
      <c r="D33" s="3">
        <f>IF(C33&lt;&gt;"--choose--",VLOOKUP(C33,Data!$A$2:$B$6,2,FALSE),0)</f>
        <v>0</v>
      </c>
      <c r="E33" t="s">
        <v>16</v>
      </c>
      <c r="F33" s="3">
        <f>IF(E33&lt;&gt;"--choose--",VLOOKUP(E33,Data!$A$2:$B$6,2,FALSE),0)</f>
        <v>0</v>
      </c>
      <c r="G33">
        <f>IF(C33&lt;&gt;"--choose--",IF(E33&lt;&gt;"--choose--",D33-F33,""),"")</f>
      </c>
    </row>
    <row r="37" spans="1:7" ht="15">
      <c r="A37" s="6" t="s">
        <v>34</v>
      </c>
      <c r="G37">
        <f>MAX(G5:G33)</f>
        <v>0</v>
      </c>
    </row>
  </sheetData>
  <sheetProtection/>
  <conditionalFormatting sqref="B5:G5">
    <cfRule type="expression" priority="181" dxfId="1" stopIfTrue="1">
      <formula>$E5="--choose--"</formula>
    </cfRule>
    <cfRule type="expression" priority="182" dxfId="1" stopIfTrue="1">
      <formula>$C5="--choose--"</formula>
    </cfRule>
    <cfRule type="expression" priority="183" dxfId="351" stopIfTrue="1">
      <formula>$G5&gt;=2</formula>
    </cfRule>
    <cfRule type="expression" priority="184" dxfId="352" stopIfTrue="1">
      <formula>$G5&gt;=1</formula>
    </cfRule>
    <cfRule type="expression" priority="185" dxfId="353">
      <formula>$G5&lt;=0</formula>
    </cfRule>
  </conditionalFormatting>
  <conditionalFormatting sqref="B6:G6">
    <cfRule type="expression" priority="176" dxfId="1" stopIfTrue="1">
      <formula>$E6="--choose--"</formula>
    </cfRule>
    <cfRule type="expression" priority="177" dxfId="1" stopIfTrue="1">
      <formula>$C6="--choose--"</formula>
    </cfRule>
    <cfRule type="expression" priority="178" dxfId="351" stopIfTrue="1">
      <formula>$G6&gt;=2</formula>
    </cfRule>
    <cfRule type="expression" priority="179" dxfId="352" stopIfTrue="1">
      <formula>$G6&gt;=1</formula>
    </cfRule>
    <cfRule type="expression" priority="180" dxfId="353">
      <formula>$G6&lt;=0</formula>
    </cfRule>
  </conditionalFormatting>
  <conditionalFormatting sqref="B9:G9">
    <cfRule type="expression" priority="171" dxfId="1" stopIfTrue="1">
      <formula>$E9="--choose--"</formula>
    </cfRule>
    <cfRule type="expression" priority="172" dxfId="1" stopIfTrue="1">
      <formula>$C9="--choose--"</formula>
    </cfRule>
    <cfRule type="expression" priority="173" dxfId="351" stopIfTrue="1">
      <formula>$G9&gt;=2</formula>
    </cfRule>
    <cfRule type="expression" priority="174" dxfId="352" stopIfTrue="1">
      <formula>$G9&gt;=1</formula>
    </cfRule>
    <cfRule type="expression" priority="175" dxfId="353">
      <formula>$G9&lt;=0</formula>
    </cfRule>
  </conditionalFormatting>
  <conditionalFormatting sqref="B10:G10">
    <cfRule type="expression" priority="166" dxfId="1" stopIfTrue="1">
      <formula>$E10="--choose--"</formula>
    </cfRule>
    <cfRule type="expression" priority="167" dxfId="1" stopIfTrue="1">
      <formula>$C10="--choose--"</formula>
    </cfRule>
    <cfRule type="expression" priority="168" dxfId="351" stopIfTrue="1">
      <formula>$G10&gt;=2</formula>
    </cfRule>
    <cfRule type="expression" priority="169" dxfId="352" stopIfTrue="1">
      <formula>$G10&gt;=1</formula>
    </cfRule>
    <cfRule type="expression" priority="170" dxfId="353">
      <formula>$G10&lt;=0</formula>
    </cfRule>
  </conditionalFormatting>
  <conditionalFormatting sqref="B10:G10">
    <cfRule type="expression" priority="161" dxfId="1" stopIfTrue="1">
      <formula>$E10="--choose--"</formula>
    </cfRule>
    <cfRule type="expression" priority="162" dxfId="1" stopIfTrue="1">
      <formula>$C10="--choose--"</formula>
    </cfRule>
    <cfRule type="expression" priority="163" dxfId="351" stopIfTrue="1">
      <formula>$G10&gt;=2</formula>
    </cfRule>
    <cfRule type="expression" priority="164" dxfId="352" stopIfTrue="1">
      <formula>$G10&gt;=1</formula>
    </cfRule>
    <cfRule type="expression" priority="165" dxfId="353">
      <formula>$G10&lt;=0</formula>
    </cfRule>
  </conditionalFormatting>
  <conditionalFormatting sqref="B13:G13">
    <cfRule type="expression" priority="156" dxfId="1" stopIfTrue="1">
      <formula>$E13="--choose--"</formula>
    </cfRule>
    <cfRule type="expression" priority="157" dxfId="1" stopIfTrue="1">
      <formula>$C13="--choose--"</formula>
    </cfRule>
    <cfRule type="expression" priority="158" dxfId="351" stopIfTrue="1">
      <formula>$G13&gt;=2</formula>
    </cfRule>
    <cfRule type="expression" priority="159" dxfId="352" stopIfTrue="1">
      <formula>$G13&gt;=1</formula>
    </cfRule>
    <cfRule type="expression" priority="160" dxfId="353">
      <formula>$G13&lt;=0</formula>
    </cfRule>
  </conditionalFormatting>
  <conditionalFormatting sqref="B13:G13">
    <cfRule type="expression" priority="151" dxfId="1" stopIfTrue="1">
      <formula>$E13="--choose--"</formula>
    </cfRule>
    <cfRule type="expression" priority="152" dxfId="1" stopIfTrue="1">
      <formula>$C13="--choose--"</formula>
    </cfRule>
    <cfRule type="expression" priority="153" dxfId="351" stopIfTrue="1">
      <formula>$G13&gt;=2</formula>
    </cfRule>
    <cfRule type="expression" priority="154" dxfId="352" stopIfTrue="1">
      <formula>$G13&gt;=1</formula>
    </cfRule>
    <cfRule type="expression" priority="155" dxfId="353">
      <formula>$G13&lt;=0</formula>
    </cfRule>
  </conditionalFormatting>
  <conditionalFormatting sqref="B14:G14">
    <cfRule type="expression" priority="146" dxfId="1" stopIfTrue="1">
      <formula>$E14="--choose--"</formula>
    </cfRule>
    <cfRule type="expression" priority="147" dxfId="1" stopIfTrue="1">
      <formula>$C14="--choose--"</formula>
    </cfRule>
    <cfRule type="expression" priority="148" dxfId="351" stopIfTrue="1">
      <formula>$G14&gt;=2</formula>
    </cfRule>
    <cfRule type="expression" priority="149" dxfId="352" stopIfTrue="1">
      <formula>$G14&gt;=1</formula>
    </cfRule>
    <cfRule type="expression" priority="150" dxfId="353">
      <formula>$G14&lt;=0</formula>
    </cfRule>
  </conditionalFormatting>
  <conditionalFormatting sqref="B14:G14">
    <cfRule type="expression" priority="141" dxfId="1" stopIfTrue="1">
      <formula>$E14="--choose--"</formula>
    </cfRule>
    <cfRule type="expression" priority="142" dxfId="1" stopIfTrue="1">
      <formula>$C14="--choose--"</formula>
    </cfRule>
    <cfRule type="expression" priority="143" dxfId="351" stopIfTrue="1">
      <formula>$G14&gt;=2</formula>
    </cfRule>
    <cfRule type="expression" priority="144" dxfId="352" stopIfTrue="1">
      <formula>$G14&gt;=1</formula>
    </cfRule>
    <cfRule type="expression" priority="145" dxfId="353">
      <formula>$G14&lt;=0</formula>
    </cfRule>
  </conditionalFormatting>
  <conditionalFormatting sqref="B17:G17">
    <cfRule type="expression" priority="136" dxfId="1" stopIfTrue="1">
      <formula>$E17="--choose--"</formula>
    </cfRule>
    <cfRule type="expression" priority="137" dxfId="1" stopIfTrue="1">
      <formula>$C17="--choose--"</formula>
    </cfRule>
    <cfRule type="expression" priority="138" dxfId="351" stopIfTrue="1">
      <formula>$G17&gt;=2</formula>
    </cfRule>
    <cfRule type="expression" priority="139" dxfId="352" stopIfTrue="1">
      <formula>$G17&gt;=1</formula>
    </cfRule>
    <cfRule type="expression" priority="140" dxfId="353">
      <formula>$G17&lt;=0</formula>
    </cfRule>
  </conditionalFormatting>
  <conditionalFormatting sqref="B17:G17">
    <cfRule type="expression" priority="131" dxfId="1" stopIfTrue="1">
      <formula>$E17="--choose--"</formula>
    </cfRule>
    <cfRule type="expression" priority="132" dxfId="1" stopIfTrue="1">
      <formula>$C17="--choose--"</formula>
    </cfRule>
    <cfRule type="expression" priority="133" dxfId="351" stopIfTrue="1">
      <formula>$G17&gt;=2</formula>
    </cfRule>
    <cfRule type="expression" priority="134" dxfId="352" stopIfTrue="1">
      <formula>$G17&gt;=1</formula>
    </cfRule>
    <cfRule type="expression" priority="135" dxfId="353">
      <formula>$G17&lt;=0</formula>
    </cfRule>
  </conditionalFormatting>
  <conditionalFormatting sqref="B18:G18">
    <cfRule type="expression" priority="126" dxfId="1" stopIfTrue="1">
      <formula>$E18="--choose--"</formula>
    </cfRule>
    <cfRule type="expression" priority="127" dxfId="1" stopIfTrue="1">
      <formula>$C18="--choose--"</formula>
    </cfRule>
    <cfRule type="expression" priority="128" dxfId="351" stopIfTrue="1">
      <formula>$G18&gt;=2</formula>
    </cfRule>
    <cfRule type="expression" priority="129" dxfId="352" stopIfTrue="1">
      <formula>$G18&gt;=1</formula>
    </cfRule>
    <cfRule type="expression" priority="130" dxfId="353">
      <formula>$G18&lt;=0</formula>
    </cfRule>
  </conditionalFormatting>
  <conditionalFormatting sqref="B18:G18">
    <cfRule type="expression" priority="121" dxfId="1" stopIfTrue="1">
      <formula>$E18="--choose--"</formula>
    </cfRule>
    <cfRule type="expression" priority="122" dxfId="1" stopIfTrue="1">
      <formula>$C18="--choose--"</formula>
    </cfRule>
    <cfRule type="expression" priority="123" dxfId="351" stopIfTrue="1">
      <formula>$G18&gt;=2</formula>
    </cfRule>
    <cfRule type="expression" priority="124" dxfId="352" stopIfTrue="1">
      <formula>$G18&gt;=1</formula>
    </cfRule>
    <cfRule type="expression" priority="125" dxfId="353">
      <formula>$G18&lt;=0</formula>
    </cfRule>
  </conditionalFormatting>
  <conditionalFormatting sqref="B21:G21">
    <cfRule type="expression" priority="116" dxfId="1" stopIfTrue="1">
      <formula>$E21="--choose--"</formula>
    </cfRule>
    <cfRule type="expression" priority="117" dxfId="1" stopIfTrue="1">
      <formula>$C21="--choose--"</formula>
    </cfRule>
    <cfRule type="expression" priority="118" dxfId="351" stopIfTrue="1">
      <formula>$G21&gt;=2</formula>
    </cfRule>
    <cfRule type="expression" priority="119" dxfId="352" stopIfTrue="1">
      <formula>$G21&gt;=1</formula>
    </cfRule>
    <cfRule type="expression" priority="120" dxfId="353">
      <formula>$G21&lt;=0</formula>
    </cfRule>
  </conditionalFormatting>
  <conditionalFormatting sqref="B21:G21">
    <cfRule type="expression" priority="111" dxfId="1" stopIfTrue="1">
      <formula>$E21="--choose--"</formula>
    </cfRule>
    <cfRule type="expression" priority="112" dxfId="1" stopIfTrue="1">
      <formula>$C21="--choose--"</formula>
    </cfRule>
    <cfRule type="expression" priority="113" dxfId="351" stopIfTrue="1">
      <formula>$G21&gt;=2</formula>
    </cfRule>
    <cfRule type="expression" priority="114" dxfId="352" stopIfTrue="1">
      <formula>$G21&gt;=1</formula>
    </cfRule>
    <cfRule type="expression" priority="115" dxfId="353">
      <formula>$G21&lt;=0</formula>
    </cfRule>
  </conditionalFormatting>
  <conditionalFormatting sqref="B22:G22">
    <cfRule type="expression" priority="106" dxfId="1" stopIfTrue="1">
      <formula>$E22="--choose--"</formula>
    </cfRule>
    <cfRule type="expression" priority="107" dxfId="1" stopIfTrue="1">
      <formula>$C22="--choose--"</formula>
    </cfRule>
    <cfRule type="expression" priority="108" dxfId="351" stopIfTrue="1">
      <formula>$G22&gt;=2</formula>
    </cfRule>
    <cfRule type="expression" priority="109" dxfId="352" stopIfTrue="1">
      <formula>$G22&gt;=1</formula>
    </cfRule>
    <cfRule type="expression" priority="110" dxfId="353">
      <formula>$G22&lt;=0</formula>
    </cfRule>
  </conditionalFormatting>
  <conditionalFormatting sqref="B22:G22">
    <cfRule type="expression" priority="101" dxfId="1" stopIfTrue="1">
      <formula>$E22="--choose--"</formula>
    </cfRule>
    <cfRule type="expression" priority="102" dxfId="1" stopIfTrue="1">
      <formula>$C22="--choose--"</formula>
    </cfRule>
    <cfRule type="expression" priority="103" dxfId="351" stopIfTrue="1">
      <formula>$G22&gt;=2</formula>
    </cfRule>
    <cfRule type="expression" priority="104" dxfId="352" stopIfTrue="1">
      <formula>$G22&gt;=1</formula>
    </cfRule>
    <cfRule type="expression" priority="105" dxfId="353">
      <formula>$G22&lt;=0</formula>
    </cfRule>
  </conditionalFormatting>
  <conditionalFormatting sqref="B23:G23">
    <cfRule type="expression" priority="96" dxfId="1" stopIfTrue="1">
      <formula>$E23="--choose--"</formula>
    </cfRule>
    <cfRule type="expression" priority="97" dxfId="1" stopIfTrue="1">
      <formula>$C23="--choose--"</formula>
    </cfRule>
    <cfRule type="expression" priority="98" dxfId="351" stopIfTrue="1">
      <formula>$G23&gt;=2</formula>
    </cfRule>
    <cfRule type="expression" priority="99" dxfId="352" stopIfTrue="1">
      <formula>$G23&gt;=1</formula>
    </cfRule>
    <cfRule type="expression" priority="100" dxfId="353">
      <formula>$G23&lt;=0</formula>
    </cfRule>
  </conditionalFormatting>
  <conditionalFormatting sqref="B23:G23">
    <cfRule type="expression" priority="91" dxfId="1" stopIfTrue="1">
      <formula>$E23="--choose--"</formula>
    </cfRule>
    <cfRule type="expression" priority="92" dxfId="1" stopIfTrue="1">
      <formula>$C23="--choose--"</formula>
    </cfRule>
    <cfRule type="expression" priority="93" dxfId="351" stopIfTrue="1">
      <formula>$G23&gt;=2</formula>
    </cfRule>
    <cfRule type="expression" priority="94" dxfId="352" stopIfTrue="1">
      <formula>$G23&gt;=1</formula>
    </cfRule>
    <cfRule type="expression" priority="95" dxfId="353">
      <formula>$G23&lt;=0</formula>
    </cfRule>
  </conditionalFormatting>
  <conditionalFormatting sqref="B24:G24">
    <cfRule type="expression" priority="86" dxfId="1" stopIfTrue="1">
      <formula>$E24="--choose--"</formula>
    </cfRule>
    <cfRule type="expression" priority="87" dxfId="1" stopIfTrue="1">
      <formula>$C24="--choose--"</formula>
    </cfRule>
    <cfRule type="expression" priority="88" dxfId="351" stopIfTrue="1">
      <formula>$G24&gt;=2</formula>
    </cfRule>
    <cfRule type="expression" priority="89" dxfId="352" stopIfTrue="1">
      <formula>$G24&gt;=1</formula>
    </cfRule>
    <cfRule type="expression" priority="90" dxfId="353">
      <formula>$G24&lt;=0</formula>
    </cfRule>
  </conditionalFormatting>
  <conditionalFormatting sqref="B24:G24">
    <cfRule type="expression" priority="81" dxfId="1" stopIfTrue="1">
      <formula>$E24="--choose--"</formula>
    </cfRule>
    <cfRule type="expression" priority="82" dxfId="1" stopIfTrue="1">
      <formula>$C24="--choose--"</formula>
    </cfRule>
    <cfRule type="expression" priority="83" dxfId="351" stopIfTrue="1">
      <formula>$G24&gt;=2</formula>
    </cfRule>
    <cfRule type="expression" priority="84" dxfId="352" stopIfTrue="1">
      <formula>$G24&gt;=1</formula>
    </cfRule>
    <cfRule type="expression" priority="85" dxfId="353">
      <formula>$G24&lt;=0</formula>
    </cfRule>
  </conditionalFormatting>
  <conditionalFormatting sqref="B25:G25">
    <cfRule type="expression" priority="76" dxfId="1" stopIfTrue="1">
      <formula>$E25="--choose--"</formula>
    </cfRule>
    <cfRule type="expression" priority="77" dxfId="1" stopIfTrue="1">
      <formula>$C25="--choose--"</formula>
    </cfRule>
    <cfRule type="expression" priority="78" dxfId="351" stopIfTrue="1">
      <formula>$G25&gt;=2</formula>
    </cfRule>
    <cfRule type="expression" priority="79" dxfId="352" stopIfTrue="1">
      <formula>$G25&gt;=1</formula>
    </cfRule>
    <cfRule type="expression" priority="80" dxfId="353">
      <formula>$G25&lt;=0</formula>
    </cfRule>
  </conditionalFormatting>
  <conditionalFormatting sqref="B25:G25">
    <cfRule type="expression" priority="71" dxfId="1" stopIfTrue="1">
      <formula>$E25="--choose--"</formula>
    </cfRule>
    <cfRule type="expression" priority="72" dxfId="1" stopIfTrue="1">
      <formula>$C25="--choose--"</formula>
    </cfRule>
    <cfRule type="expression" priority="73" dxfId="351" stopIfTrue="1">
      <formula>$G25&gt;=2</formula>
    </cfRule>
    <cfRule type="expression" priority="74" dxfId="352" stopIfTrue="1">
      <formula>$G25&gt;=1</formula>
    </cfRule>
    <cfRule type="expression" priority="75" dxfId="353">
      <formula>$G25&lt;=0</formula>
    </cfRule>
  </conditionalFormatting>
  <conditionalFormatting sqref="B26:G26">
    <cfRule type="expression" priority="66" dxfId="1" stopIfTrue="1">
      <formula>$E26="--choose--"</formula>
    </cfRule>
    <cfRule type="expression" priority="67" dxfId="1" stopIfTrue="1">
      <formula>$C26="--choose--"</formula>
    </cfRule>
    <cfRule type="expression" priority="68" dxfId="351" stopIfTrue="1">
      <formula>$G26&gt;=2</formula>
    </cfRule>
    <cfRule type="expression" priority="69" dxfId="352" stopIfTrue="1">
      <formula>$G26&gt;=1</formula>
    </cfRule>
    <cfRule type="expression" priority="70" dxfId="353">
      <formula>$G26&lt;=0</formula>
    </cfRule>
  </conditionalFormatting>
  <conditionalFormatting sqref="B26:G26">
    <cfRule type="expression" priority="61" dxfId="1" stopIfTrue="1">
      <formula>$E26="--choose--"</formula>
    </cfRule>
    <cfRule type="expression" priority="62" dxfId="1" stopIfTrue="1">
      <formula>$C26="--choose--"</formula>
    </cfRule>
    <cfRule type="expression" priority="63" dxfId="351" stopIfTrue="1">
      <formula>$G26&gt;=2</formula>
    </cfRule>
    <cfRule type="expression" priority="64" dxfId="352" stopIfTrue="1">
      <formula>$G26&gt;=1</formula>
    </cfRule>
    <cfRule type="expression" priority="65" dxfId="353">
      <formula>$G26&lt;=0</formula>
    </cfRule>
  </conditionalFormatting>
  <conditionalFormatting sqref="B29:G29">
    <cfRule type="expression" priority="56" dxfId="1" stopIfTrue="1">
      <formula>$E29="--choose--"</formula>
    </cfRule>
    <cfRule type="expression" priority="57" dxfId="1" stopIfTrue="1">
      <formula>$C29="--choose--"</formula>
    </cfRule>
    <cfRule type="expression" priority="58" dxfId="351" stopIfTrue="1">
      <formula>$G29&gt;=2</formula>
    </cfRule>
    <cfRule type="expression" priority="59" dxfId="352" stopIfTrue="1">
      <formula>$G29&gt;=1</formula>
    </cfRule>
    <cfRule type="expression" priority="60" dxfId="353">
      <formula>$G29&lt;=0</formula>
    </cfRule>
  </conditionalFormatting>
  <conditionalFormatting sqref="B29:G29">
    <cfRule type="expression" priority="51" dxfId="1" stopIfTrue="1">
      <formula>$E29="--choose--"</formula>
    </cfRule>
    <cfRule type="expression" priority="52" dxfId="1" stopIfTrue="1">
      <formula>$C29="--choose--"</formula>
    </cfRule>
    <cfRule type="expression" priority="53" dxfId="351" stopIfTrue="1">
      <formula>$G29&gt;=2</formula>
    </cfRule>
    <cfRule type="expression" priority="54" dxfId="352" stopIfTrue="1">
      <formula>$G29&gt;=1</formula>
    </cfRule>
    <cfRule type="expression" priority="55" dxfId="353">
      <formula>$G29&lt;=0</formula>
    </cfRule>
  </conditionalFormatting>
  <conditionalFormatting sqref="B30:G30">
    <cfRule type="expression" priority="46" dxfId="1" stopIfTrue="1">
      <formula>$E30="--choose--"</formula>
    </cfRule>
    <cfRule type="expression" priority="47" dxfId="1" stopIfTrue="1">
      <formula>$C30="--choose--"</formula>
    </cfRule>
    <cfRule type="expression" priority="48" dxfId="351" stopIfTrue="1">
      <formula>$G30&gt;=2</formula>
    </cfRule>
    <cfRule type="expression" priority="49" dxfId="352" stopIfTrue="1">
      <formula>$G30&gt;=1</formula>
    </cfRule>
    <cfRule type="expression" priority="50" dxfId="353">
      <formula>$G30&lt;=0</formula>
    </cfRule>
  </conditionalFormatting>
  <conditionalFormatting sqref="B30:G30">
    <cfRule type="expression" priority="41" dxfId="1" stopIfTrue="1">
      <formula>$E30="--choose--"</formula>
    </cfRule>
    <cfRule type="expression" priority="42" dxfId="1" stopIfTrue="1">
      <formula>$C30="--choose--"</formula>
    </cfRule>
    <cfRule type="expression" priority="43" dxfId="351" stopIfTrue="1">
      <formula>$G30&gt;=2</formula>
    </cfRule>
    <cfRule type="expression" priority="44" dxfId="352" stopIfTrue="1">
      <formula>$G30&gt;=1</formula>
    </cfRule>
    <cfRule type="expression" priority="45" dxfId="353">
      <formula>$G30&lt;=0</formula>
    </cfRule>
  </conditionalFormatting>
  <conditionalFormatting sqref="B31:G31">
    <cfRule type="expression" priority="36" dxfId="1" stopIfTrue="1">
      <formula>$E31="--choose--"</formula>
    </cfRule>
    <cfRule type="expression" priority="37" dxfId="1" stopIfTrue="1">
      <formula>$C31="--choose--"</formula>
    </cfRule>
    <cfRule type="expression" priority="38" dxfId="351" stopIfTrue="1">
      <formula>$G31&gt;=2</formula>
    </cfRule>
    <cfRule type="expression" priority="39" dxfId="352" stopIfTrue="1">
      <formula>$G31&gt;=1</formula>
    </cfRule>
    <cfRule type="expression" priority="40" dxfId="353">
      <formula>$G31&lt;=0</formula>
    </cfRule>
  </conditionalFormatting>
  <conditionalFormatting sqref="B31:G31">
    <cfRule type="expression" priority="31" dxfId="1" stopIfTrue="1">
      <formula>$E31="--choose--"</formula>
    </cfRule>
    <cfRule type="expression" priority="32" dxfId="1" stopIfTrue="1">
      <formula>$C31="--choose--"</formula>
    </cfRule>
    <cfRule type="expression" priority="33" dxfId="351" stopIfTrue="1">
      <formula>$G31&gt;=2</formula>
    </cfRule>
    <cfRule type="expression" priority="34" dxfId="352" stopIfTrue="1">
      <formula>$G31&gt;=1</formula>
    </cfRule>
    <cfRule type="expression" priority="35" dxfId="353">
      <formula>$G31&lt;=0</formula>
    </cfRule>
  </conditionalFormatting>
  <conditionalFormatting sqref="B32:G32">
    <cfRule type="expression" priority="26" dxfId="1" stopIfTrue="1">
      <formula>$E32="--choose--"</formula>
    </cfRule>
    <cfRule type="expression" priority="27" dxfId="1" stopIfTrue="1">
      <formula>$C32="--choose--"</formula>
    </cfRule>
    <cfRule type="expression" priority="28" dxfId="351" stopIfTrue="1">
      <formula>$G32&gt;=2</formula>
    </cfRule>
    <cfRule type="expression" priority="29" dxfId="352" stopIfTrue="1">
      <formula>$G32&gt;=1</formula>
    </cfRule>
    <cfRule type="expression" priority="30" dxfId="353">
      <formula>$G32&lt;=0</formula>
    </cfRule>
  </conditionalFormatting>
  <conditionalFormatting sqref="B32:G32">
    <cfRule type="expression" priority="21" dxfId="1" stopIfTrue="1">
      <formula>$E32="--choose--"</formula>
    </cfRule>
    <cfRule type="expression" priority="22" dxfId="1" stopIfTrue="1">
      <formula>$C32="--choose--"</formula>
    </cfRule>
    <cfRule type="expression" priority="23" dxfId="351" stopIfTrue="1">
      <formula>$G32&gt;=2</formula>
    </cfRule>
    <cfRule type="expression" priority="24" dxfId="352" stopIfTrue="1">
      <formula>$G32&gt;=1</formula>
    </cfRule>
    <cfRule type="expression" priority="25" dxfId="353">
      <formula>$G32&lt;=0</formula>
    </cfRule>
  </conditionalFormatting>
  <conditionalFormatting sqref="B33:G33">
    <cfRule type="expression" priority="16" dxfId="1" stopIfTrue="1">
      <formula>$E33="--choose--"</formula>
    </cfRule>
    <cfRule type="expression" priority="17" dxfId="1" stopIfTrue="1">
      <formula>$C33="--choose--"</formula>
    </cfRule>
    <cfRule type="expression" priority="18" dxfId="351" stopIfTrue="1">
      <formula>$G33&gt;=2</formula>
    </cfRule>
    <cfRule type="expression" priority="19" dxfId="352" stopIfTrue="1">
      <formula>$G33&gt;=1</formula>
    </cfRule>
    <cfRule type="expression" priority="20" dxfId="353">
      <formula>$G33&lt;=0</formula>
    </cfRule>
  </conditionalFormatting>
  <conditionalFormatting sqref="B33:G33">
    <cfRule type="expression" priority="11" dxfId="1" stopIfTrue="1">
      <formula>$E33="--choose--"</formula>
    </cfRule>
    <cfRule type="expression" priority="12" dxfId="1" stopIfTrue="1">
      <formula>$C33="--choose--"</formula>
    </cfRule>
    <cfRule type="expression" priority="13" dxfId="351" stopIfTrue="1">
      <formula>$G33&gt;=2</formula>
    </cfRule>
    <cfRule type="expression" priority="14" dxfId="352" stopIfTrue="1">
      <formula>$G33&gt;=1</formula>
    </cfRule>
    <cfRule type="expression" priority="15" dxfId="353">
      <formula>$G33&lt;=0</formula>
    </cfRule>
  </conditionalFormatting>
  <conditionalFormatting sqref="B29:G29">
    <cfRule type="expression" priority="6" dxfId="1" stopIfTrue="1">
      <formula>$E29="--choose--"</formula>
    </cfRule>
    <cfRule type="expression" priority="7" dxfId="1" stopIfTrue="1">
      <formula>$C29="--choose--"</formula>
    </cfRule>
    <cfRule type="expression" priority="8" dxfId="351" stopIfTrue="1">
      <formula>$G29&gt;=2</formula>
    </cfRule>
    <cfRule type="expression" priority="9" dxfId="352" stopIfTrue="1">
      <formula>$G29&gt;=1</formula>
    </cfRule>
    <cfRule type="expression" priority="10" dxfId="353">
      <formula>$G29&lt;=0</formula>
    </cfRule>
  </conditionalFormatting>
  <conditionalFormatting sqref="B29:G29">
    <cfRule type="expression" priority="1" dxfId="1" stopIfTrue="1">
      <formula>$E29="--choose--"</formula>
    </cfRule>
    <cfRule type="expression" priority="2" dxfId="1" stopIfTrue="1">
      <formula>$C29="--choose--"</formula>
    </cfRule>
    <cfRule type="expression" priority="3" dxfId="351" stopIfTrue="1">
      <formula>$G29&gt;=2</formula>
    </cfRule>
    <cfRule type="expression" priority="4" dxfId="352" stopIfTrue="1">
      <formula>$G29&gt;=1</formula>
    </cfRule>
    <cfRule type="expression" priority="5" dxfId="353">
      <formula>$G29&lt;=0</formula>
    </cfRule>
  </conditionalFormatting>
  <printOptions/>
  <pageMargins left="0.7" right="0.7" top="0.75" bottom="0.75" header="0.3" footer="0.3"/>
  <pageSetup horizontalDpi="300" verticalDpi="300" orientation="portrait" r:id="rId2"/>
  <headerFooter scaleWithDoc="0">
    <oddHeader>&amp;C&amp;16Launch Readiness Assessment</oddHeader>
    <oddFooter>&amp;C&amp;8© 2016 Pragmatic Marketing, Inc.  All rights reserved. 
Clients of Pragmatic Marketing are granted a limited license to use internally, for non-commercial purposes.
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Layout" showRuler="0" workbookViewId="0" topLeftCell="A31">
      <selection activeCell="C5" sqref="C5"/>
    </sheetView>
  </sheetViews>
  <sheetFormatPr defaultColWidth="9.00390625" defaultRowHeight="14.25"/>
  <cols>
    <col min="1" max="1" width="3.00390625" style="0" customWidth="1"/>
    <col min="2" max="2" width="29.875" style="0" customWidth="1"/>
    <col min="3" max="3" width="11.625" style="0" customWidth="1"/>
    <col min="4" max="4" width="11.625" style="3" hidden="1" customWidth="1"/>
    <col min="5" max="5" width="11.625" style="0" customWidth="1"/>
    <col min="6" max="6" width="11.625" style="3" hidden="1" customWidth="1"/>
    <col min="7" max="7" width="8.25390625" style="0" customWidth="1"/>
  </cols>
  <sheetData>
    <row r="1" ht="18">
      <c r="A1" s="2" t="str">
        <f ca="1">MID(CELL("filename",A1),FIND("]",CELL("filename",A1))+1,256)&amp;"  Readiness"</f>
        <v>Marketing Communications  Readiness</v>
      </c>
    </row>
    <row r="3" spans="1:7" ht="15">
      <c r="A3" s="11"/>
      <c r="B3" s="11"/>
      <c r="C3" s="12" t="s">
        <v>8</v>
      </c>
      <c r="D3" s="13" t="s">
        <v>15</v>
      </c>
      <c r="E3" s="12" t="s">
        <v>9</v>
      </c>
      <c r="F3" s="13" t="s">
        <v>15</v>
      </c>
      <c r="G3" s="14" t="s">
        <v>10</v>
      </c>
    </row>
    <row r="4" ht="15.75">
      <c r="A4" s="5" t="s">
        <v>3</v>
      </c>
    </row>
    <row r="5" spans="2:7" ht="14.25">
      <c r="B5" t="s">
        <v>6</v>
      </c>
      <c r="C5" t="s">
        <v>16</v>
      </c>
      <c r="D5" s="3">
        <f>IF(C5&lt;&gt;"--choose--",VLOOKUP(C5,Data!$A$2:$B$6,2,FALSE),0)</f>
        <v>0</v>
      </c>
      <c r="E5" t="s">
        <v>16</v>
      </c>
      <c r="F5" s="3">
        <f>IF(E5&lt;&gt;"--choose--",VLOOKUP(E5,Data!$A$2:$B$6,2,FALSE),0)</f>
        <v>0</v>
      </c>
      <c r="G5">
        <f>IF(C5&lt;&gt;"--choose--",IF(E5&lt;&gt;"--choose--",D5-F5,""),"")</f>
      </c>
    </row>
    <row r="6" spans="2:7" ht="14.25">
      <c r="B6" t="s">
        <v>7</v>
      </c>
      <c r="C6" t="s">
        <v>16</v>
      </c>
      <c r="D6" s="3">
        <f>IF(C6&lt;&gt;"--choose--",VLOOKUP(C6,Data!$A$2:$B$6,2,FALSE),0)</f>
        <v>0</v>
      </c>
      <c r="E6" t="s">
        <v>16</v>
      </c>
      <c r="F6" s="3">
        <f>IF(E6&lt;&gt;"--choose--",VLOOKUP(E6,Data!$A$2:$B$6,2,FALSE),0)</f>
        <v>0</v>
      </c>
      <c r="G6">
        <f>IF(C6&lt;&gt;"--choose--",IF(E6&lt;&gt;"--choose--",D6-F6,""),"")</f>
      </c>
    </row>
    <row r="8" ht="15.75">
      <c r="A8" s="5" t="s">
        <v>0</v>
      </c>
    </row>
    <row r="9" spans="2:7" ht="14.25">
      <c r="B9" t="s">
        <v>30</v>
      </c>
      <c r="C9" t="s">
        <v>16</v>
      </c>
      <c r="D9" s="3">
        <f>IF(C9&lt;&gt;"--choose--",VLOOKUP(C9,Data!$A$2:$B$6,2,FALSE),0)</f>
        <v>0</v>
      </c>
      <c r="E9" t="s">
        <v>16</v>
      </c>
      <c r="F9" s="3">
        <f>IF(E9&lt;&gt;"--choose--",VLOOKUP(E9,Data!$A$2:$B$6,2,FALSE),0)</f>
        <v>0</v>
      </c>
      <c r="G9">
        <f>IF(C9&lt;&gt;"--choose--",IF(E9&lt;&gt;"--choose--",D9-F9,""),"")</f>
      </c>
    </row>
    <row r="10" spans="2:7" ht="14.25">
      <c r="B10" t="s">
        <v>31</v>
      </c>
      <c r="C10" t="s">
        <v>16</v>
      </c>
      <c r="D10" s="3">
        <f>IF(C10&lt;&gt;"--choose--",VLOOKUP(C10,Data!$A$2:$B$6,2,FALSE),0)</f>
        <v>0</v>
      </c>
      <c r="E10" t="s">
        <v>16</v>
      </c>
      <c r="F10" s="3">
        <f>IF(E10&lt;&gt;"--choose--",VLOOKUP(E10,Data!$A$2:$B$6,2,FALSE),0)</f>
        <v>0</v>
      </c>
      <c r="G10">
        <f>IF(C10&lt;&gt;"--choose--",IF(E10&lt;&gt;"--choose--",D10-F10,""),"")</f>
      </c>
    </row>
    <row r="12" ht="15.75">
      <c r="A12" s="5" t="s">
        <v>1</v>
      </c>
    </row>
    <row r="13" spans="2:7" ht="14.25">
      <c r="B13" t="s">
        <v>30</v>
      </c>
      <c r="C13" t="s">
        <v>16</v>
      </c>
      <c r="D13" s="3">
        <f>IF(C13&lt;&gt;"--choose--",VLOOKUP(C13,Data!$A$2:$B$6,2,FALSE),0)</f>
        <v>0</v>
      </c>
      <c r="E13" t="s">
        <v>16</v>
      </c>
      <c r="F13" s="3">
        <f>IF(E13&lt;&gt;"--choose--",VLOOKUP(E13,Data!$A$2:$B$6,2,FALSE),0)</f>
        <v>0</v>
      </c>
      <c r="G13">
        <f>IF(C13&lt;&gt;"--choose--",IF(E13&lt;&gt;"--choose--",D13-F13,""),"")</f>
      </c>
    </row>
    <row r="14" spans="2:7" ht="14.25">
      <c r="B14" t="s">
        <v>31</v>
      </c>
      <c r="C14" t="s">
        <v>16</v>
      </c>
      <c r="D14" s="3">
        <f>IF(C14&lt;&gt;"--choose--",VLOOKUP(C14,Data!$A$2:$B$6,2,FALSE),0)</f>
        <v>0</v>
      </c>
      <c r="E14" t="s">
        <v>16</v>
      </c>
      <c r="F14" s="3">
        <f>IF(E14&lt;&gt;"--choose--",VLOOKUP(E14,Data!$A$2:$B$6,2,FALSE),0)</f>
        <v>0</v>
      </c>
      <c r="G14">
        <f>IF(C14&lt;&gt;"--choose--",IF(E14&lt;&gt;"--choose--",D14-F14,""),"")</f>
      </c>
    </row>
    <row r="16" ht="15.75">
      <c r="A16" s="5" t="s">
        <v>2</v>
      </c>
    </row>
    <row r="17" spans="2:7" ht="14.25">
      <c r="B17" t="s">
        <v>30</v>
      </c>
      <c r="C17" t="s">
        <v>16</v>
      </c>
      <c r="D17" s="3">
        <f>IF(C17&lt;&gt;"--choose--",VLOOKUP(C17,Data!$A$2:$B$6,2,FALSE),0)</f>
        <v>0</v>
      </c>
      <c r="E17" t="s">
        <v>16</v>
      </c>
      <c r="F17" s="3">
        <f>IF(E17&lt;&gt;"--choose--",VLOOKUP(E17,Data!$A$2:$B$6,2,FALSE),0)</f>
        <v>0</v>
      </c>
      <c r="G17">
        <f>IF(C17&lt;&gt;"--choose--",IF(E17&lt;&gt;"--choose--",D17-F17,""),"")</f>
      </c>
    </row>
    <row r="18" spans="2:7" ht="14.25">
      <c r="B18" t="s">
        <v>31</v>
      </c>
      <c r="C18" t="s">
        <v>16</v>
      </c>
      <c r="D18" s="3">
        <f>IF(C18&lt;&gt;"--choose--",VLOOKUP(C18,Data!$A$2:$B$6,2,FALSE),0)</f>
        <v>0</v>
      </c>
      <c r="E18" t="s">
        <v>16</v>
      </c>
      <c r="F18" s="3">
        <f>IF(E18&lt;&gt;"--choose--",VLOOKUP(E18,Data!$A$2:$B$6,2,FALSE),0)</f>
        <v>0</v>
      </c>
      <c r="G18">
        <f>IF(C18&lt;&gt;"--choose--",IF(E18&lt;&gt;"--choose--",D18-F18,""),"")</f>
      </c>
    </row>
    <row r="22" spans="1:7" ht="15">
      <c r="A22" s="6" t="s">
        <v>54</v>
      </c>
      <c r="G22">
        <f>MAX(G5:G19)</f>
        <v>0</v>
      </c>
    </row>
  </sheetData>
  <sheetProtection/>
  <conditionalFormatting sqref="B5:G6 B9:G10 B13:G14 B17:G18">
    <cfRule type="expression" priority="281" dxfId="1" stopIfTrue="1">
      <formula>$E5="--choose--"</formula>
    </cfRule>
    <cfRule type="expression" priority="282" dxfId="1" stopIfTrue="1">
      <formula>$C5="--choose--"</formula>
    </cfRule>
    <cfRule type="expression" priority="283" dxfId="351" stopIfTrue="1">
      <formula>$G5&gt;=2</formula>
    </cfRule>
    <cfRule type="expression" priority="284" dxfId="352" stopIfTrue="1">
      <formula>$G5&gt;=1</formula>
    </cfRule>
    <cfRule type="expression" priority="285" dxfId="353">
      <formula>$G5&lt;=0</formula>
    </cfRule>
  </conditionalFormatting>
  <conditionalFormatting sqref="B9:G10">
    <cfRule type="expression" priority="96" dxfId="1" stopIfTrue="1">
      <formula>$E9="--choose--"</formula>
    </cfRule>
    <cfRule type="expression" priority="97" dxfId="1" stopIfTrue="1">
      <formula>$C9="--choose--"</formula>
    </cfRule>
    <cfRule type="expression" priority="98" dxfId="351" stopIfTrue="1">
      <formula>$G9&gt;=2</formula>
    </cfRule>
    <cfRule type="expression" priority="99" dxfId="352" stopIfTrue="1">
      <formula>$G9&gt;=1</formula>
    </cfRule>
    <cfRule type="expression" priority="100" dxfId="353">
      <formula>$G9&lt;=0</formula>
    </cfRule>
  </conditionalFormatting>
  <conditionalFormatting sqref="B13:G14">
    <cfRule type="expression" priority="91" dxfId="1" stopIfTrue="1">
      <formula>$E13="--choose--"</formula>
    </cfRule>
    <cfRule type="expression" priority="92" dxfId="1" stopIfTrue="1">
      <formula>$C13="--choose--"</formula>
    </cfRule>
    <cfRule type="expression" priority="93" dxfId="351" stopIfTrue="1">
      <formula>$G13&gt;=2</formula>
    </cfRule>
    <cfRule type="expression" priority="94" dxfId="352" stopIfTrue="1">
      <formula>$G13&gt;=1</formula>
    </cfRule>
    <cfRule type="expression" priority="95" dxfId="353">
      <formula>$G13&lt;=0</formula>
    </cfRule>
  </conditionalFormatting>
  <conditionalFormatting sqref="B13:G14">
    <cfRule type="expression" priority="86" dxfId="1" stopIfTrue="1">
      <formula>$E13="--choose--"</formula>
    </cfRule>
    <cfRule type="expression" priority="87" dxfId="1" stopIfTrue="1">
      <formula>$C13="--choose--"</formula>
    </cfRule>
    <cfRule type="expression" priority="88" dxfId="351" stopIfTrue="1">
      <formula>$G13&gt;=2</formula>
    </cfRule>
    <cfRule type="expression" priority="89" dxfId="352" stopIfTrue="1">
      <formula>$G13&gt;=1</formula>
    </cfRule>
    <cfRule type="expression" priority="90" dxfId="353">
      <formula>$G13&lt;=0</formula>
    </cfRule>
  </conditionalFormatting>
  <conditionalFormatting sqref="B13:G14">
    <cfRule type="expression" priority="81" dxfId="1" stopIfTrue="1">
      <formula>$E13="--choose--"</formula>
    </cfRule>
    <cfRule type="expression" priority="82" dxfId="1" stopIfTrue="1">
      <formula>$C13="--choose--"</formula>
    </cfRule>
    <cfRule type="expression" priority="83" dxfId="351" stopIfTrue="1">
      <formula>$G13&gt;=2</formula>
    </cfRule>
    <cfRule type="expression" priority="84" dxfId="352" stopIfTrue="1">
      <formula>$G13&gt;=1</formula>
    </cfRule>
    <cfRule type="expression" priority="85" dxfId="353">
      <formula>$G13&lt;=0</formula>
    </cfRule>
  </conditionalFormatting>
  <conditionalFormatting sqref="B17:G18">
    <cfRule type="expression" priority="76" dxfId="1" stopIfTrue="1">
      <formula>$E17="--choose--"</formula>
    </cfRule>
    <cfRule type="expression" priority="77" dxfId="1" stopIfTrue="1">
      <formula>$C17="--choose--"</formula>
    </cfRule>
    <cfRule type="expression" priority="78" dxfId="351" stopIfTrue="1">
      <formula>$G17&gt;=2</formula>
    </cfRule>
    <cfRule type="expression" priority="79" dxfId="352" stopIfTrue="1">
      <formula>$G17&gt;=1</formula>
    </cfRule>
    <cfRule type="expression" priority="80" dxfId="353">
      <formula>$G17&lt;=0</formula>
    </cfRule>
  </conditionalFormatting>
  <conditionalFormatting sqref="B17:G18">
    <cfRule type="expression" priority="71" dxfId="1" stopIfTrue="1">
      <formula>$E17="--choose--"</formula>
    </cfRule>
    <cfRule type="expression" priority="72" dxfId="1" stopIfTrue="1">
      <formula>$C17="--choose--"</formula>
    </cfRule>
    <cfRule type="expression" priority="73" dxfId="351" stopIfTrue="1">
      <formula>$G17&gt;=2</formula>
    </cfRule>
    <cfRule type="expression" priority="74" dxfId="352" stopIfTrue="1">
      <formula>$G17&gt;=1</formula>
    </cfRule>
    <cfRule type="expression" priority="75" dxfId="353">
      <formula>$G17&lt;=0</formula>
    </cfRule>
  </conditionalFormatting>
  <conditionalFormatting sqref="B17:G18">
    <cfRule type="expression" priority="66" dxfId="1" stopIfTrue="1">
      <formula>$E17="--choose--"</formula>
    </cfRule>
    <cfRule type="expression" priority="67" dxfId="1" stopIfTrue="1">
      <formula>$C17="--choose--"</formula>
    </cfRule>
    <cfRule type="expression" priority="68" dxfId="351" stopIfTrue="1">
      <formula>$G17&gt;=2</formula>
    </cfRule>
    <cfRule type="expression" priority="69" dxfId="352" stopIfTrue="1">
      <formula>$G17&gt;=1</formula>
    </cfRule>
    <cfRule type="expression" priority="70" dxfId="353">
      <formula>$G17&lt;=0</formula>
    </cfRule>
  </conditionalFormatting>
  <conditionalFormatting sqref="B17:G18">
    <cfRule type="expression" priority="61" dxfId="1" stopIfTrue="1">
      <formula>$E17="--choose--"</formula>
    </cfRule>
    <cfRule type="expression" priority="62" dxfId="1" stopIfTrue="1">
      <formula>$C17="--choose--"</formula>
    </cfRule>
    <cfRule type="expression" priority="63" dxfId="351" stopIfTrue="1">
      <formula>$G17&gt;=2</formula>
    </cfRule>
    <cfRule type="expression" priority="64" dxfId="352" stopIfTrue="1">
      <formula>$G17&gt;=1</formula>
    </cfRule>
    <cfRule type="expression" priority="65" dxfId="353">
      <formula>$G17&lt;=0</formula>
    </cfRule>
  </conditionalFormatting>
  <conditionalFormatting sqref="B17:G18">
    <cfRule type="expression" priority="56" dxfId="1" stopIfTrue="1">
      <formula>$E17="--choose--"</formula>
    </cfRule>
    <cfRule type="expression" priority="57" dxfId="1" stopIfTrue="1">
      <formula>$C17="--choose--"</formula>
    </cfRule>
    <cfRule type="expression" priority="58" dxfId="351" stopIfTrue="1">
      <formula>$G17&gt;=2</formula>
    </cfRule>
    <cfRule type="expression" priority="59" dxfId="352" stopIfTrue="1">
      <formula>$G17&gt;=1</formula>
    </cfRule>
    <cfRule type="expression" priority="60" dxfId="353">
      <formula>$G17&lt;=0</formula>
    </cfRule>
  </conditionalFormatting>
  <conditionalFormatting sqref="B13:B14">
    <cfRule type="expression" priority="51" dxfId="1" stopIfTrue="1">
      <formula>$E13="--choose--"</formula>
    </cfRule>
    <cfRule type="expression" priority="52" dxfId="1" stopIfTrue="1">
      <formula>$C13="--choose--"</formula>
    </cfRule>
    <cfRule type="expression" priority="53" dxfId="351" stopIfTrue="1">
      <formula>$G13&gt;=2</formula>
    </cfRule>
    <cfRule type="expression" priority="54" dxfId="352" stopIfTrue="1">
      <formula>$G13&gt;=1</formula>
    </cfRule>
    <cfRule type="expression" priority="55" dxfId="353">
      <formula>$G13&lt;=0</formula>
    </cfRule>
  </conditionalFormatting>
  <conditionalFormatting sqref="B17:B18">
    <cfRule type="expression" priority="46" dxfId="1" stopIfTrue="1">
      <formula>$E17="--choose--"</formula>
    </cfRule>
    <cfRule type="expression" priority="47" dxfId="1" stopIfTrue="1">
      <formula>$C17="--choose--"</formula>
    </cfRule>
    <cfRule type="expression" priority="48" dxfId="351" stopIfTrue="1">
      <formula>$G17&gt;=2</formula>
    </cfRule>
    <cfRule type="expression" priority="49" dxfId="352" stopIfTrue="1">
      <formula>$G17&gt;=1</formula>
    </cfRule>
    <cfRule type="expression" priority="50" dxfId="353">
      <formula>$G17&lt;=0</formula>
    </cfRule>
  </conditionalFormatting>
  <conditionalFormatting sqref="B13:B14">
    <cfRule type="expression" priority="41" dxfId="1" stopIfTrue="1">
      <formula>$E13="--choose--"</formula>
    </cfRule>
    <cfRule type="expression" priority="42" dxfId="1" stopIfTrue="1">
      <formula>$C13="--choose--"</formula>
    </cfRule>
    <cfRule type="expression" priority="43" dxfId="351" stopIfTrue="1">
      <formula>$G13&gt;=2</formula>
    </cfRule>
    <cfRule type="expression" priority="44" dxfId="352" stopIfTrue="1">
      <formula>$G13&gt;=1</formula>
    </cfRule>
    <cfRule type="expression" priority="45" dxfId="353">
      <formula>$G13&lt;=0</formula>
    </cfRule>
  </conditionalFormatting>
  <conditionalFormatting sqref="B17:B18">
    <cfRule type="expression" priority="36" dxfId="1" stopIfTrue="1">
      <formula>$E17="--choose--"</formula>
    </cfRule>
    <cfRule type="expression" priority="37" dxfId="1" stopIfTrue="1">
      <formula>$C17="--choose--"</formula>
    </cfRule>
    <cfRule type="expression" priority="38" dxfId="351" stopIfTrue="1">
      <formula>$G17&gt;=2</formula>
    </cfRule>
    <cfRule type="expression" priority="39" dxfId="352" stopIfTrue="1">
      <formula>$G17&gt;=1</formula>
    </cfRule>
    <cfRule type="expression" priority="40" dxfId="353">
      <formula>$G17&lt;=0</formula>
    </cfRule>
  </conditionalFormatting>
  <conditionalFormatting sqref="B14:G14">
    <cfRule type="expression" priority="31" dxfId="1" stopIfTrue="1">
      <formula>$E14="--choose--"</formula>
    </cfRule>
    <cfRule type="expression" priority="32" dxfId="1" stopIfTrue="1">
      <formula>$C14="--choose--"</formula>
    </cfRule>
    <cfRule type="expression" priority="33" dxfId="351" stopIfTrue="1">
      <formula>$G14&gt;=2</formula>
    </cfRule>
    <cfRule type="expression" priority="34" dxfId="352" stopIfTrue="1">
      <formula>$G14&gt;=1</formula>
    </cfRule>
    <cfRule type="expression" priority="35" dxfId="353">
      <formula>$G14&lt;=0</formula>
    </cfRule>
  </conditionalFormatting>
  <conditionalFormatting sqref="B18:G18">
    <cfRule type="expression" priority="26" dxfId="1" stopIfTrue="1">
      <formula>$E18="--choose--"</formula>
    </cfRule>
    <cfRule type="expression" priority="27" dxfId="1" stopIfTrue="1">
      <formula>$C18="--choose--"</formula>
    </cfRule>
    <cfRule type="expression" priority="28" dxfId="351" stopIfTrue="1">
      <formula>$G18&gt;=2</formula>
    </cfRule>
    <cfRule type="expression" priority="29" dxfId="352" stopIfTrue="1">
      <formula>$G18&gt;=1</formula>
    </cfRule>
    <cfRule type="expression" priority="30" dxfId="353">
      <formula>$G18&lt;=0</formula>
    </cfRule>
  </conditionalFormatting>
  <conditionalFormatting sqref="B18:G18">
    <cfRule type="expression" priority="21" dxfId="1" stopIfTrue="1">
      <formula>$E18="--choose--"</formula>
    </cfRule>
    <cfRule type="expression" priority="22" dxfId="1" stopIfTrue="1">
      <formula>$C18="--choose--"</formula>
    </cfRule>
    <cfRule type="expression" priority="23" dxfId="351" stopIfTrue="1">
      <formula>$G18&gt;=2</formula>
    </cfRule>
    <cfRule type="expression" priority="24" dxfId="352" stopIfTrue="1">
      <formula>$G18&gt;=1</formula>
    </cfRule>
    <cfRule type="expression" priority="25" dxfId="353">
      <formula>$G18&lt;=0</formula>
    </cfRule>
  </conditionalFormatting>
  <conditionalFormatting sqref="B18:G18">
    <cfRule type="expression" priority="16" dxfId="1" stopIfTrue="1">
      <formula>$E18="--choose--"</formula>
    </cfRule>
    <cfRule type="expression" priority="17" dxfId="1" stopIfTrue="1">
      <formula>$C18="--choose--"</formula>
    </cfRule>
    <cfRule type="expression" priority="18" dxfId="351" stopIfTrue="1">
      <formula>$G18&gt;=2</formula>
    </cfRule>
    <cfRule type="expression" priority="19" dxfId="352" stopIfTrue="1">
      <formula>$G18&gt;=1</formula>
    </cfRule>
    <cfRule type="expression" priority="20" dxfId="353">
      <formula>$G18&lt;=0</formula>
    </cfRule>
  </conditionalFormatting>
  <conditionalFormatting sqref="B18">
    <cfRule type="expression" priority="11" dxfId="1" stopIfTrue="1">
      <formula>$E18="--choose--"</formula>
    </cfRule>
    <cfRule type="expression" priority="12" dxfId="1" stopIfTrue="1">
      <formula>$C18="--choose--"</formula>
    </cfRule>
    <cfRule type="expression" priority="13" dxfId="351" stopIfTrue="1">
      <formula>$G18&gt;=2</formula>
    </cfRule>
    <cfRule type="expression" priority="14" dxfId="352" stopIfTrue="1">
      <formula>$G18&gt;=1</formula>
    </cfRule>
    <cfRule type="expression" priority="15" dxfId="353">
      <formula>$G18&lt;=0</formula>
    </cfRule>
  </conditionalFormatting>
  <conditionalFormatting sqref="B18">
    <cfRule type="expression" priority="6" dxfId="1" stopIfTrue="1">
      <formula>$E18="--choose--"</formula>
    </cfRule>
    <cfRule type="expression" priority="7" dxfId="1" stopIfTrue="1">
      <formula>$C18="--choose--"</formula>
    </cfRule>
    <cfRule type="expression" priority="8" dxfId="351" stopIfTrue="1">
      <formula>$G18&gt;=2</formula>
    </cfRule>
    <cfRule type="expression" priority="9" dxfId="352" stopIfTrue="1">
      <formula>$G18&gt;=1</formula>
    </cfRule>
    <cfRule type="expression" priority="10" dxfId="353">
      <formula>$G18&lt;=0</formula>
    </cfRule>
  </conditionalFormatting>
  <conditionalFormatting sqref="B18:G18">
    <cfRule type="expression" priority="1" dxfId="1" stopIfTrue="1">
      <formula>$E18="--choose--"</formula>
    </cfRule>
    <cfRule type="expression" priority="2" dxfId="1" stopIfTrue="1">
      <formula>$C18="--choose--"</formula>
    </cfRule>
    <cfRule type="expression" priority="3" dxfId="351" stopIfTrue="1">
      <formula>$G18&gt;=2</formula>
    </cfRule>
    <cfRule type="expression" priority="4" dxfId="352" stopIfTrue="1">
      <formula>$G18&gt;=1</formula>
    </cfRule>
    <cfRule type="expression" priority="5" dxfId="353">
      <formula>$G18&lt;=0</formula>
    </cfRule>
  </conditionalFormatting>
  <printOptions/>
  <pageMargins left="0.7" right="0.7" top="0.75" bottom="0.75" header="0.3" footer="0.3"/>
  <pageSetup horizontalDpi="300" verticalDpi="300" orientation="portrait" r:id="rId2"/>
  <headerFooter scaleWithDoc="0">
    <oddHeader>&amp;C&amp;16Launch Readiness Assessment</oddHeader>
    <oddFooter>&amp;C&amp;8© 2016 Pragmatic Marketing, Inc.  All rights reserved. 
Clients of Pragmatic Marketing are granted a limited license to use internally, for non-commercial purposes.
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showGridLines="0" view="pageLayout" showRuler="0" workbookViewId="0" topLeftCell="A34">
      <selection activeCell="C5" sqref="C5"/>
    </sheetView>
  </sheetViews>
  <sheetFormatPr defaultColWidth="9.00390625" defaultRowHeight="14.25"/>
  <cols>
    <col min="1" max="1" width="3.00390625" style="0" customWidth="1"/>
    <col min="2" max="2" width="34.50390625" style="0" customWidth="1"/>
    <col min="3" max="3" width="11.625" style="0" customWidth="1"/>
    <col min="4" max="4" width="11.625" style="3" hidden="1" customWidth="1"/>
    <col min="5" max="5" width="11.625" style="0" customWidth="1"/>
    <col min="6" max="6" width="11.625" style="3" hidden="1" customWidth="1"/>
    <col min="7" max="7" width="8.25390625" style="0" customWidth="1"/>
  </cols>
  <sheetData>
    <row r="1" ht="18">
      <c r="A1" s="2" t="str">
        <f ca="1">MID(CELL("filename",A1),FIND("]",CELL("filename",A1))+1,256)&amp;"  Readiness"</f>
        <v>Support  Readiness</v>
      </c>
    </row>
    <row r="3" spans="1:7" ht="15">
      <c r="A3" s="11"/>
      <c r="B3" s="11"/>
      <c r="C3" s="12" t="s">
        <v>8</v>
      </c>
      <c r="D3" s="13" t="s">
        <v>15</v>
      </c>
      <c r="E3" s="12" t="s">
        <v>9</v>
      </c>
      <c r="F3" s="13" t="s">
        <v>15</v>
      </c>
      <c r="G3" s="14" t="s">
        <v>10</v>
      </c>
    </row>
    <row r="5" spans="1:2" ht="15.75">
      <c r="A5" s="5" t="s">
        <v>40</v>
      </c>
      <c r="B5" s="1"/>
    </row>
    <row r="6" spans="2:7" ht="14.25">
      <c r="B6" t="s">
        <v>41</v>
      </c>
      <c r="C6" t="s">
        <v>16</v>
      </c>
      <c r="D6" s="3">
        <f>IF(C6&lt;&gt;"--choose--",VLOOKUP(C6,Data!$A$2:$B$6,2,FALSE),0)</f>
        <v>0</v>
      </c>
      <c r="E6" t="s">
        <v>16</v>
      </c>
      <c r="F6" s="3">
        <f>IF(E6&lt;&gt;"--choose--",VLOOKUP(E6,Data!$A$2:$B$6,2,FALSE),0)</f>
        <v>0</v>
      </c>
      <c r="G6">
        <f>IF(C6&lt;&gt;"--choose--",IF(E6&lt;&gt;"--choose--",D6-F6,""),"")</f>
      </c>
    </row>
    <row r="7" spans="2:7" ht="14.25">
      <c r="B7" t="s">
        <v>44</v>
      </c>
      <c r="C7" t="s">
        <v>16</v>
      </c>
      <c r="D7" s="3">
        <f>IF(C7&lt;&gt;"--choose--",VLOOKUP(C7,Data!$A$2:$B$6,2,FALSE),0)</f>
        <v>0</v>
      </c>
      <c r="E7" t="s">
        <v>16</v>
      </c>
      <c r="F7" s="3">
        <f>IF(E7&lt;&gt;"--choose--",VLOOKUP(E7,Data!$A$2:$B$6,2,FALSE),0)</f>
        <v>0</v>
      </c>
      <c r="G7">
        <f>IF(C7&lt;&gt;"--choose--",IF(E7&lt;&gt;"--choose--",D7-F7,""),"")</f>
      </c>
    </row>
    <row r="8" spans="2:7" ht="14.25">
      <c r="B8" t="s">
        <v>45</v>
      </c>
      <c r="C8" t="s">
        <v>16</v>
      </c>
      <c r="D8" s="3">
        <f>IF(C8&lt;&gt;"--choose--",VLOOKUP(C8,Data!$A$2:$B$6,2,FALSE),0)</f>
        <v>0</v>
      </c>
      <c r="E8" t="s">
        <v>16</v>
      </c>
      <c r="F8" s="3">
        <f>IF(E8&lt;&gt;"--choose--",VLOOKUP(E8,Data!$A$2:$B$6,2,FALSE),0)</f>
        <v>0</v>
      </c>
      <c r="G8">
        <f>IF(C8&lt;&gt;"--choose--",IF(E8&lt;&gt;"--choose--",D8-F8,""),"")</f>
      </c>
    </row>
    <row r="10" ht="15.75">
      <c r="A10" s="5" t="s">
        <v>47</v>
      </c>
    </row>
    <row r="11" spans="2:7" ht="14.25">
      <c r="B11" t="s">
        <v>48</v>
      </c>
      <c r="C11" t="s">
        <v>16</v>
      </c>
      <c r="D11" s="3">
        <f>IF(C11&lt;&gt;"--choose--",VLOOKUP(C11,Data!$A$2:$B$6,2,FALSE),0)</f>
        <v>0</v>
      </c>
      <c r="E11" t="s">
        <v>16</v>
      </c>
      <c r="F11" s="3">
        <f>IF(E11&lt;&gt;"--choose--",VLOOKUP(E11,Data!$A$2:$B$6,2,FALSE),0)</f>
        <v>0</v>
      </c>
      <c r="G11">
        <f>IF(C11&lt;&gt;"--choose--",IF(E11&lt;&gt;"--choose--",D11-F11,""),"")</f>
      </c>
    </row>
    <row r="12" spans="2:7" ht="14.25">
      <c r="B12" t="s">
        <v>49</v>
      </c>
      <c r="C12" t="s">
        <v>16</v>
      </c>
      <c r="D12" s="3">
        <f>IF(C12&lt;&gt;"--choose--",VLOOKUP(C12,Data!$A$2:$B$6,2,FALSE),0)</f>
        <v>0</v>
      </c>
      <c r="E12" t="s">
        <v>16</v>
      </c>
      <c r="F12" s="3">
        <f>IF(E12&lt;&gt;"--choose--",VLOOKUP(E12,Data!$A$2:$B$6,2,FALSE),0)</f>
        <v>0</v>
      </c>
      <c r="G12">
        <f>IF(C12&lt;&gt;"--choose--",IF(E12&lt;&gt;"--choose--",D12-F12,""),"")</f>
      </c>
    </row>
    <row r="14" ht="15.75">
      <c r="A14" s="5" t="s">
        <v>19</v>
      </c>
    </row>
    <row r="15" spans="2:7" ht="14.25">
      <c r="B15" t="s">
        <v>42</v>
      </c>
      <c r="C15" t="s">
        <v>16</v>
      </c>
      <c r="D15" s="3">
        <f>IF(C15&lt;&gt;"--choose--",VLOOKUP(C15,Data!$A$2:$B$6,2,FALSE),0)</f>
        <v>0</v>
      </c>
      <c r="E15" t="s">
        <v>16</v>
      </c>
      <c r="F15" s="3">
        <f>IF(E15&lt;&gt;"--choose--",VLOOKUP(E15,Data!$A$2:$B$6,2,FALSE),0)</f>
        <v>0</v>
      </c>
      <c r="G15">
        <f>IF(C15&lt;&gt;"--choose--",IF(E15&lt;&gt;"--choose--",D15-F15,""),"")</f>
      </c>
    </row>
    <row r="16" spans="2:7" ht="14.25">
      <c r="B16" t="s">
        <v>43</v>
      </c>
      <c r="C16" t="s">
        <v>16</v>
      </c>
      <c r="D16" s="3">
        <f>IF(C16&lt;&gt;"--choose--",VLOOKUP(C16,Data!$A$2:$B$6,2,FALSE),0)</f>
        <v>0</v>
      </c>
      <c r="E16" t="s">
        <v>16</v>
      </c>
      <c r="F16" s="3">
        <f>IF(E16&lt;&gt;"--choose--",VLOOKUP(E16,Data!$A$2:$B$6,2,FALSE),0)</f>
        <v>0</v>
      </c>
      <c r="G16">
        <f>IF(C16&lt;&gt;"--choose--",IF(E16&lt;&gt;"--choose--",D16-F16,""),"")</f>
      </c>
    </row>
    <row r="17" spans="2:7" ht="14.25">
      <c r="B17" t="s">
        <v>46</v>
      </c>
      <c r="C17" t="s">
        <v>16</v>
      </c>
      <c r="D17" s="3">
        <f>IF(C17&lt;&gt;"--choose--",VLOOKUP(C17,Data!$A$2:$B$6,2,FALSE),0)</f>
        <v>0</v>
      </c>
      <c r="E17" t="s">
        <v>16</v>
      </c>
      <c r="F17" s="3">
        <f>IF(E17&lt;&gt;"--choose--",VLOOKUP(E17,Data!$A$2:$B$6,2,FALSE),0)</f>
        <v>0</v>
      </c>
      <c r="G17">
        <f>IF(C17&lt;&gt;"--choose--",IF(E17&lt;&gt;"--choose--",D17-F17,""),"")</f>
      </c>
    </row>
    <row r="18" spans="2:7" ht="14.25">
      <c r="B18" t="s">
        <v>50</v>
      </c>
      <c r="C18" t="s">
        <v>16</v>
      </c>
      <c r="D18" s="3">
        <f>IF(C18&lt;&gt;"--choose--",VLOOKUP(C18,Data!$A$2:$B$6,2,FALSE),0)</f>
        <v>0</v>
      </c>
      <c r="E18" t="s">
        <v>16</v>
      </c>
      <c r="F18" s="3">
        <f>IF(E18&lt;&gt;"--choose--",VLOOKUP(E18,Data!$A$2:$B$6,2,FALSE),0)</f>
        <v>0</v>
      </c>
      <c r="G18">
        <f>IF(C18&lt;&gt;"--choose--",IF(E18&lt;&gt;"--choose--",D18-F18,""),"")</f>
      </c>
    </row>
    <row r="21" spans="1:7" ht="15">
      <c r="A21" s="6" t="s">
        <v>35</v>
      </c>
      <c r="G21">
        <f>MAX(G4:G18)</f>
        <v>0</v>
      </c>
    </row>
  </sheetData>
  <sheetProtection/>
  <conditionalFormatting sqref="B6:G7">
    <cfRule type="expression" priority="256" dxfId="1" stopIfTrue="1">
      <formula>$E6="--choose--"</formula>
    </cfRule>
    <cfRule type="expression" priority="257" dxfId="1" stopIfTrue="1">
      <formula>$C6="--choose--"</formula>
    </cfRule>
    <cfRule type="expression" priority="258" dxfId="351" stopIfTrue="1">
      <formula>$G6&gt;=2</formula>
    </cfRule>
    <cfRule type="expression" priority="259" dxfId="352" stopIfTrue="1">
      <formula>$G6&gt;=1</formula>
    </cfRule>
    <cfRule type="expression" priority="260" dxfId="353">
      <formula>$G6&lt;=0</formula>
    </cfRule>
  </conditionalFormatting>
  <conditionalFormatting sqref="B6:G7">
    <cfRule type="expression" priority="251" dxfId="1" stopIfTrue="1">
      <formula>$E6="--choose--"</formula>
    </cfRule>
    <cfRule type="expression" priority="252" dxfId="1" stopIfTrue="1">
      <formula>$C6="--choose--"</formula>
    </cfRule>
    <cfRule type="expression" priority="253" dxfId="351" stopIfTrue="1">
      <formula>$G6&gt;=2</formula>
    </cfRule>
    <cfRule type="expression" priority="254" dxfId="352" stopIfTrue="1">
      <formula>$G6&gt;=1</formula>
    </cfRule>
    <cfRule type="expression" priority="255" dxfId="353">
      <formula>$G6&lt;=0</formula>
    </cfRule>
  </conditionalFormatting>
  <conditionalFormatting sqref="B8:G8 B11:G12">
    <cfRule type="expression" priority="246" dxfId="1" stopIfTrue="1">
      <formula>$E8="--choose--"</formula>
    </cfRule>
    <cfRule type="expression" priority="247" dxfId="1" stopIfTrue="1">
      <formula>$C8="--choose--"</formula>
    </cfRule>
    <cfRule type="expression" priority="248" dxfId="351" stopIfTrue="1">
      <formula>$G8&gt;=2</formula>
    </cfRule>
    <cfRule type="expression" priority="249" dxfId="352" stopIfTrue="1">
      <formula>$G8&gt;=1</formula>
    </cfRule>
    <cfRule type="expression" priority="250" dxfId="353">
      <formula>$G8&lt;=0</formula>
    </cfRule>
  </conditionalFormatting>
  <conditionalFormatting sqref="B8:G8 B11:G12">
    <cfRule type="expression" priority="241" dxfId="1" stopIfTrue="1">
      <formula>$E8="--choose--"</formula>
    </cfRule>
    <cfRule type="expression" priority="242" dxfId="1" stopIfTrue="1">
      <formula>$C8="--choose--"</formula>
    </cfRule>
    <cfRule type="expression" priority="243" dxfId="351" stopIfTrue="1">
      <formula>$G8&gt;=2</formula>
    </cfRule>
    <cfRule type="expression" priority="244" dxfId="352" stopIfTrue="1">
      <formula>$G8&gt;=1</formula>
    </cfRule>
    <cfRule type="expression" priority="245" dxfId="353">
      <formula>$G8&lt;=0</formula>
    </cfRule>
  </conditionalFormatting>
  <conditionalFormatting sqref="B15:G15">
    <cfRule type="expression" priority="196" dxfId="1" stopIfTrue="1">
      <formula>$E15="--choose--"</formula>
    </cfRule>
    <cfRule type="expression" priority="197" dxfId="1" stopIfTrue="1">
      <formula>$C15="--choose--"</formula>
    </cfRule>
    <cfRule type="expression" priority="198" dxfId="351" stopIfTrue="1">
      <formula>$G15&gt;=2</formula>
    </cfRule>
    <cfRule type="expression" priority="199" dxfId="352" stopIfTrue="1">
      <formula>$G15&gt;=1</formula>
    </cfRule>
    <cfRule type="expression" priority="200" dxfId="353">
      <formula>$G15&lt;=0</formula>
    </cfRule>
  </conditionalFormatting>
  <conditionalFormatting sqref="B15:G15">
    <cfRule type="expression" priority="191" dxfId="1" stopIfTrue="1">
      <formula>$E15="--choose--"</formula>
    </cfRule>
    <cfRule type="expression" priority="192" dxfId="1" stopIfTrue="1">
      <formula>$C15="--choose--"</formula>
    </cfRule>
    <cfRule type="expression" priority="193" dxfId="351" stopIfTrue="1">
      <formula>$G15&gt;=2</formula>
    </cfRule>
    <cfRule type="expression" priority="194" dxfId="352" stopIfTrue="1">
      <formula>$G15&gt;=1</formula>
    </cfRule>
    <cfRule type="expression" priority="195" dxfId="353">
      <formula>$G15&lt;=0</formula>
    </cfRule>
  </conditionalFormatting>
  <conditionalFormatting sqref="B16:G16">
    <cfRule type="expression" priority="186" dxfId="1" stopIfTrue="1">
      <formula>$E16="--choose--"</formula>
    </cfRule>
    <cfRule type="expression" priority="187" dxfId="1" stopIfTrue="1">
      <formula>$C16="--choose--"</formula>
    </cfRule>
    <cfRule type="expression" priority="188" dxfId="351" stopIfTrue="1">
      <formula>$G16&gt;=2</formula>
    </cfRule>
    <cfRule type="expression" priority="189" dxfId="352" stopIfTrue="1">
      <formula>$G16&gt;=1</formula>
    </cfRule>
    <cfRule type="expression" priority="190" dxfId="353">
      <formula>$G16&lt;=0</formula>
    </cfRule>
  </conditionalFormatting>
  <conditionalFormatting sqref="B16:G16">
    <cfRule type="expression" priority="181" dxfId="1" stopIfTrue="1">
      <formula>$E16="--choose--"</formula>
    </cfRule>
    <cfRule type="expression" priority="182" dxfId="1" stopIfTrue="1">
      <formula>$C16="--choose--"</formula>
    </cfRule>
    <cfRule type="expression" priority="183" dxfId="351" stopIfTrue="1">
      <formula>$G16&gt;=2</formula>
    </cfRule>
    <cfRule type="expression" priority="184" dxfId="352" stopIfTrue="1">
      <formula>$G16&gt;=1</formula>
    </cfRule>
    <cfRule type="expression" priority="185" dxfId="353">
      <formula>$G16&lt;=0</formula>
    </cfRule>
  </conditionalFormatting>
  <conditionalFormatting sqref="B17:G17">
    <cfRule type="expression" priority="176" dxfId="1" stopIfTrue="1">
      <formula>$E17="--choose--"</formula>
    </cfRule>
    <cfRule type="expression" priority="177" dxfId="1" stopIfTrue="1">
      <formula>$C17="--choose--"</formula>
    </cfRule>
    <cfRule type="expression" priority="178" dxfId="351" stopIfTrue="1">
      <formula>$G17&gt;=2</formula>
    </cfRule>
    <cfRule type="expression" priority="179" dxfId="352" stopIfTrue="1">
      <formula>$G17&gt;=1</formula>
    </cfRule>
    <cfRule type="expression" priority="180" dxfId="353">
      <formula>$G17&lt;=0</formula>
    </cfRule>
  </conditionalFormatting>
  <conditionalFormatting sqref="B17:G17">
    <cfRule type="expression" priority="171" dxfId="1" stopIfTrue="1">
      <formula>$E17="--choose--"</formula>
    </cfRule>
    <cfRule type="expression" priority="172" dxfId="1" stopIfTrue="1">
      <formula>$C17="--choose--"</formula>
    </cfRule>
    <cfRule type="expression" priority="173" dxfId="351" stopIfTrue="1">
      <formula>$G17&gt;=2</formula>
    </cfRule>
    <cfRule type="expression" priority="174" dxfId="352" stopIfTrue="1">
      <formula>$G17&gt;=1</formula>
    </cfRule>
    <cfRule type="expression" priority="175" dxfId="353">
      <formula>$G17&lt;=0</formula>
    </cfRule>
  </conditionalFormatting>
  <conditionalFormatting sqref="B18:G18">
    <cfRule type="expression" priority="156" dxfId="1" stopIfTrue="1">
      <formula>$E18="--choose--"</formula>
    </cfRule>
    <cfRule type="expression" priority="157" dxfId="1" stopIfTrue="1">
      <formula>$C18="--choose--"</formula>
    </cfRule>
    <cfRule type="expression" priority="158" dxfId="351" stopIfTrue="1">
      <formula>$G18&gt;=2</formula>
    </cfRule>
    <cfRule type="expression" priority="159" dxfId="352" stopIfTrue="1">
      <formula>$G18&gt;=1</formula>
    </cfRule>
    <cfRule type="expression" priority="160" dxfId="353">
      <formula>$G18&lt;=0</formula>
    </cfRule>
  </conditionalFormatting>
  <conditionalFormatting sqref="B18:G18">
    <cfRule type="expression" priority="151" dxfId="1" stopIfTrue="1">
      <formula>$E18="--choose--"</formula>
    </cfRule>
    <cfRule type="expression" priority="152" dxfId="1" stopIfTrue="1">
      <formula>$C18="--choose--"</formula>
    </cfRule>
    <cfRule type="expression" priority="153" dxfId="351" stopIfTrue="1">
      <formula>$G18&gt;=2</formula>
    </cfRule>
    <cfRule type="expression" priority="154" dxfId="352" stopIfTrue="1">
      <formula>$G18&gt;=1</formula>
    </cfRule>
    <cfRule type="expression" priority="155" dxfId="353">
      <formula>$G18&lt;=0</formula>
    </cfRule>
  </conditionalFormatting>
  <conditionalFormatting sqref="B15:G15">
    <cfRule type="expression" priority="146" dxfId="1" stopIfTrue="1">
      <formula>$E15="--choose--"</formula>
    </cfRule>
    <cfRule type="expression" priority="147" dxfId="1" stopIfTrue="1">
      <formula>$C15="--choose--"</formula>
    </cfRule>
    <cfRule type="expression" priority="148" dxfId="351" stopIfTrue="1">
      <formula>$G15&gt;=2</formula>
    </cfRule>
    <cfRule type="expression" priority="149" dxfId="352" stopIfTrue="1">
      <formula>$G15&gt;=1</formula>
    </cfRule>
    <cfRule type="expression" priority="150" dxfId="353">
      <formula>$G15&lt;=0</formula>
    </cfRule>
  </conditionalFormatting>
  <conditionalFormatting sqref="B15:G15">
    <cfRule type="expression" priority="141" dxfId="1" stopIfTrue="1">
      <formula>$E15="--choose--"</formula>
    </cfRule>
    <cfRule type="expression" priority="142" dxfId="1" stopIfTrue="1">
      <formula>$C15="--choose--"</formula>
    </cfRule>
    <cfRule type="expression" priority="143" dxfId="351" stopIfTrue="1">
      <formula>$G15&gt;=2</formula>
    </cfRule>
    <cfRule type="expression" priority="144" dxfId="352" stopIfTrue="1">
      <formula>$G15&gt;=1</formula>
    </cfRule>
    <cfRule type="expression" priority="145" dxfId="353">
      <formula>$G15&lt;=0</formula>
    </cfRule>
  </conditionalFormatting>
  <conditionalFormatting sqref="B7:G7">
    <cfRule type="expression" priority="36" dxfId="1" stopIfTrue="1">
      <formula>$E7="--choose--"</formula>
    </cfRule>
    <cfRule type="expression" priority="37" dxfId="1" stopIfTrue="1">
      <formula>$C7="--choose--"</formula>
    </cfRule>
    <cfRule type="expression" priority="38" dxfId="351" stopIfTrue="1">
      <formula>$G7&gt;=2</formula>
    </cfRule>
    <cfRule type="expression" priority="39" dxfId="352" stopIfTrue="1">
      <formula>$G7&gt;=1</formula>
    </cfRule>
    <cfRule type="expression" priority="40" dxfId="353">
      <formula>$G7&lt;=0</formula>
    </cfRule>
  </conditionalFormatting>
  <conditionalFormatting sqref="B7:G7">
    <cfRule type="expression" priority="31" dxfId="1" stopIfTrue="1">
      <formula>$E7="--choose--"</formula>
    </cfRule>
    <cfRule type="expression" priority="32" dxfId="1" stopIfTrue="1">
      <formula>$C7="--choose--"</formula>
    </cfRule>
    <cfRule type="expression" priority="33" dxfId="351" stopIfTrue="1">
      <formula>$G7&gt;=2</formula>
    </cfRule>
    <cfRule type="expression" priority="34" dxfId="352" stopIfTrue="1">
      <formula>$G7&gt;=1</formula>
    </cfRule>
    <cfRule type="expression" priority="35" dxfId="353">
      <formula>$G7&lt;=0</formula>
    </cfRule>
  </conditionalFormatting>
  <conditionalFormatting sqref="B11:G11">
    <cfRule type="expression" priority="26" dxfId="1" stopIfTrue="1">
      <formula>$E11="--choose--"</formula>
    </cfRule>
    <cfRule type="expression" priority="27" dxfId="1" stopIfTrue="1">
      <formula>$C11="--choose--"</formula>
    </cfRule>
    <cfRule type="expression" priority="28" dxfId="351" stopIfTrue="1">
      <formula>$G11&gt;=2</formula>
    </cfRule>
    <cfRule type="expression" priority="29" dxfId="352" stopIfTrue="1">
      <formula>$G11&gt;=1</formula>
    </cfRule>
    <cfRule type="expression" priority="30" dxfId="353">
      <formula>$G11&lt;=0</formula>
    </cfRule>
  </conditionalFormatting>
  <conditionalFormatting sqref="B11:G11">
    <cfRule type="expression" priority="21" dxfId="1" stopIfTrue="1">
      <formula>$E11="--choose--"</formula>
    </cfRule>
    <cfRule type="expression" priority="22" dxfId="1" stopIfTrue="1">
      <formula>$C11="--choose--"</formula>
    </cfRule>
    <cfRule type="expression" priority="23" dxfId="351" stopIfTrue="1">
      <formula>$G11&gt;=2</formula>
    </cfRule>
    <cfRule type="expression" priority="24" dxfId="352" stopIfTrue="1">
      <formula>$G11&gt;=1</formula>
    </cfRule>
    <cfRule type="expression" priority="25" dxfId="353">
      <formula>$G11&lt;=0</formula>
    </cfRule>
  </conditionalFormatting>
  <conditionalFormatting sqref="B12:G12">
    <cfRule type="expression" priority="16" dxfId="1" stopIfTrue="1">
      <formula>$E12="--choose--"</formula>
    </cfRule>
    <cfRule type="expression" priority="17" dxfId="1" stopIfTrue="1">
      <formula>$C12="--choose--"</formula>
    </cfRule>
    <cfRule type="expression" priority="18" dxfId="351" stopIfTrue="1">
      <formula>$G12&gt;=2</formula>
    </cfRule>
    <cfRule type="expression" priority="19" dxfId="352" stopIfTrue="1">
      <formula>$G12&gt;=1</formula>
    </cfRule>
    <cfRule type="expression" priority="20" dxfId="353">
      <formula>$G12&lt;=0</formula>
    </cfRule>
  </conditionalFormatting>
  <conditionalFormatting sqref="B12:G12">
    <cfRule type="expression" priority="11" dxfId="1" stopIfTrue="1">
      <formula>$E12="--choose--"</formula>
    </cfRule>
    <cfRule type="expression" priority="12" dxfId="1" stopIfTrue="1">
      <formula>$C12="--choose--"</formula>
    </cfRule>
    <cfRule type="expression" priority="13" dxfId="351" stopIfTrue="1">
      <formula>$G12&gt;=2</formula>
    </cfRule>
    <cfRule type="expression" priority="14" dxfId="352" stopIfTrue="1">
      <formula>$G12&gt;=1</formula>
    </cfRule>
    <cfRule type="expression" priority="15" dxfId="353">
      <formula>$G12&lt;=0</formula>
    </cfRule>
  </conditionalFormatting>
  <conditionalFormatting sqref="B11:G11">
    <cfRule type="expression" priority="6" dxfId="1" stopIfTrue="1">
      <formula>$E11="--choose--"</formula>
    </cfRule>
    <cfRule type="expression" priority="7" dxfId="1" stopIfTrue="1">
      <formula>$C11="--choose--"</formula>
    </cfRule>
    <cfRule type="expression" priority="8" dxfId="351" stopIfTrue="1">
      <formula>$G11&gt;=2</formula>
    </cfRule>
    <cfRule type="expression" priority="9" dxfId="352" stopIfTrue="1">
      <formula>$G11&gt;=1</formula>
    </cfRule>
    <cfRule type="expression" priority="10" dxfId="353">
      <formula>$G11&lt;=0</formula>
    </cfRule>
  </conditionalFormatting>
  <conditionalFormatting sqref="B11:G11">
    <cfRule type="expression" priority="1" dxfId="1" stopIfTrue="1">
      <formula>$E11="--choose--"</formula>
    </cfRule>
    <cfRule type="expression" priority="2" dxfId="1" stopIfTrue="1">
      <formula>$C11="--choose--"</formula>
    </cfRule>
    <cfRule type="expression" priority="3" dxfId="351" stopIfTrue="1">
      <formula>$G11&gt;=2</formula>
    </cfRule>
    <cfRule type="expression" priority="4" dxfId="352" stopIfTrue="1">
      <formula>$G11&gt;=1</formula>
    </cfRule>
    <cfRule type="expression" priority="5" dxfId="353">
      <formula>$G11&lt;=0</formula>
    </cfRule>
  </conditionalFormatting>
  <printOptions/>
  <pageMargins left="0.7" right="0.7" top="0.75" bottom="0.75" header="0.3" footer="0.3"/>
  <pageSetup horizontalDpi="300" verticalDpi="300" orientation="portrait" r:id="rId1"/>
  <headerFooter scaleWithDoc="0">
    <oddHeader>&amp;C&amp;16Launch Readiness Assessment</oddHeader>
    <oddFooter>&amp;C&amp;8© 2016 Pragmatic Marketing, Inc.  All rights reserved. 
Clients of Pragmatic Marketing are granted a limited license to use internally, for non-commercial purposes.
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showGridLines="0" view="pageLayout" showRuler="0" workbookViewId="0" topLeftCell="A34">
      <selection activeCell="B29" sqref="B29"/>
    </sheetView>
  </sheetViews>
  <sheetFormatPr defaultColWidth="9.00390625" defaultRowHeight="14.25"/>
  <cols>
    <col min="1" max="1" width="24.125" style="0" customWidth="1"/>
    <col min="2" max="2" width="12.125" style="0" customWidth="1"/>
    <col min="3" max="3" width="12.00390625" style="0" customWidth="1"/>
  </cols>
  <sheetData>
    <row r="1" ht="18">
      <c r="A1" s="2" t="s">
        <v>32</v>
      </c>
    </row>
    <row r="3" spans="1:4" ht="15">
      <c r="A3" s="12" t="s">
        <v>36</v>
      </c>
      <c r="B3" s="15" t="s">
        <v>37</v>
      </c>
      <c r="C3" s="15" t="s">
        <v>38</v>
      </c>
      <c r="D3" s="15" t="s">
        <v>39</v>
      </c>
    </row>
    <row r="4" spans="1:4" ht="14.25">
      <c r="A4" t="s">
        <v>51</v>
      </c>
      <c r="B4" s="8">
        <f>IF(Sales_Gap&gt;=2,CHAR(152),"")</f>
      </c>
      <c r="C4" s="10">
        <f>IF(Sales_Gap&gt;0,IF(Sales_Gap&lt;2,CHAR(152),""),"")</f>
      </c>
      <c r="D4" s="9" t="str">
        <f>IF(Sales_Gap&lt;=0,CHAR(152),"")</f>
        <v>˜</v>
      </c>
    </row>
    <row r="5" spans="1:4" ht="14.25">
      <c r="A5" t="s">
        <v>52</v>
      </c>
      <c r="B5" s="8">
        <f>IF(Channel_Gap&gt;=2,CHAR(152),"")</f>
      </c>
      <c r="C5" s="10">
        <f>IF(Channel_Gap&gt;0,IF(Channel_Gap&lt;2,CHAR(152),""),"")</f>
      </c>
      <c r="D5" s="9" t="str">
        <f>IF(Channel_Gap&lt;=0,CHAR(152),"")</f>
        <v>˜</v>
      </c>
    </row>
    <row r="6" spans="1:4" ht="14.25">
      <c r="A6" t="s">
        <v>53</v>
      </c>
      <c r="B6" s="8">
        <f>IF(Marcom_Gap&gt;=2,CHAR(152),"")</f>
      </c>
      <c r="C6" s="10">
        <f>IF(Marcom_Gap&gt;0,IF(Marcom_Gap&lt;2,CHAR(152),""),"")</f>
      </c>
      <c r="D6" s="9" t="str">
        <f>IF(Marcom_Gap&lt;=0,CHAR(152),"")</f>
        <v>˜</v>
      </c>
    </row>
    <row r="7" spans="1:4" ht="14.25">
      <c r="A7" t="s">
        <v>33</v>
      </c>
      <c r="B7" s="8">
        <f>IF(Support_Gap&gt;=2,CHAR(152),"")</f>
      </c>
      <c r="C7" s="10">
        <f>IF(Support_Gap&gt;0,IF(Support_Gap&lt;2,CHAR(152),""),"")</f>
      </c>
      <c r="D7" s="9" t="str">
        <f>IF(Support_Gap&lt;=0,CHAR(152),"")</f>
        <v>˜</v>
      </c>
    </row>
    <row r="10" ht="14.25">
      <c r="A10" s="7"/>
    </row>
  </sheetData>
  <sheetProtection/>
  <printOptions/>
  <pageMargins left="0.7" right="0.7" top="0.75" bottom="0.75" header="0.3" footer="0.3"/>
  <pageSetup horizontalDpi="300" verticalDpi="300" orientation="portrait" r:id="rId1"/>
  <headerFooter scaleWithDoc="0">
    <oddHeader>&amp;C&amp;16Launch Readiness Assessment</oddHeader>
    <oddFooter>&amp;C&amp;8© 2016 Pragmatic Marketing, Inc.  All rights reserved. 
Clients of Pragmatic Marketing are granted a limited license to use internally, for non-commercial purposes.
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view="pageLayout" workbookViewId="0" topLeftCell="A1">
      <selection activeCell="F48" sqref="F48"/>
    </sheetView>
  </sheetViews>
  <sheetFormatPr defaultColWidth="9.00390625" defaultRowHeight="14.25"/>
  <cols>
    <col min="1" max="2" width="11.00390625" style="0" customWidth="1"/>
  </cols>
  <sheetData>
    <row r="1" spans="1:2" ht="14.25">
      <c r="A1" t="s">
        <v>8</v>
      </c>
      <c r="B1" t="s">
        <v>8</v>
      </c>
    </row>
    <row r="2" spans="1:2" ht="14.25">
      <c r="A2" s="4" t="s">
        <v>16</v>
      </c>
      <c r="B2" s="4">
        <v>0</v>
      </c>
    </row>
    <row r="3" spans="1:2" ht="14.25">
      <c r="A3" t="s">
        <v>11</v>
      </c>
      <c r="B3">
        <v>3</v>
      </c>
    </row>
    <row r="4" spans="1:2" ht="14.25">
      <c r="A4" t="s">
        <v>12</v>
      </c>
      <c r="B4">
        <v>2</v>
      </c>
    </row>
    <row r="5" spans="1:2" ht="14.25">
      <c r="A5" t="s">
        <v>13</v>
      </c>
      <c r="B5">
        <v>1</v>
      </c>
    </row>
    <row r="6" spans="1:2" ht="14.25">
      <c r="A6" t="s">
        <v>14</v>
      </c>
      <c r="B6">
        <v>0</v>
      </c>
    </row>
  </sheetData>
  <sheetProtection/>
  <printOptions/>
  <pageMargins left="0.7" right="0.7" top="0.75" bottom="0.75" header="0.3" footer="0.3"/>
  <pageSetup horizontalDpi="300" verticalDpi="300" orientation="portrait" r:id="rId1"/>
  <headerFooter scaleWithDoc="0">
    <oddHeader>&amp;C&amp;16Launch Readiness Assessment</oddHeader>
    <oddFooter>&amp;C&amp;8© 2016 Pragmatic Marketing, Inc.  All rights reserved. 
Clients of Pragmatic Marketing are granted a limited license to use internally, for non-commercial purposes.
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Launch Readiness Assessment</dc:title>
  <dc:subject/>
  <dc:creator>David Daniels</dc:creator>
  <cp:keywords/>
  <dc:description/>
  <cp:lastModifiedBy>Sarah Mitchell</cp:lastModifiedBy>
  <cp:lastPrinted>2013-06-17T18:02:20Z</cp:lastPrinted>
  <dcterms:created xsi:type="dcterms:W3CDTF">2009-03-02T22:19:55Z</dcterms:created>
  <dcterms:modified xsi:type="dcterms:W3CDTF">2016-01-12T22:46:28Z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File">
    <vt:lpwstr/>
  </property>
  <property fmtid="{D5CDD505-2E9C-101B-9397-08002B2CF9AE}" pid="3" name="Description of content">
    <vt:lpwstr/>
  </property>
  <property fmtid="{D5CDD505-2E9C-101B-9397-08002B2CF9AE}" pid="4" name="Author0">
    <vt:lpwstr>Pragmatic Marketing - www.PragmaticMarketing.com</vt:lpwstr>
  </property>
  <property fmtid="{D5CDD505-2E9C-101B-9397-08002B2CF9AE}" pid="5" name="Track">
    <vt:lpwstr/>
  </property>
  <property fmtid="{D5CDD505-2E9C-101B-9397-08002B2CF9AE}" pid="6" name="Products and Services">
    <vt:lpwstr/>
  </property>
  <property fmtid="{D5CDD505-2E9C-101B-9397-08002B2CF9AE}" pid="7" name="Type of offering">
    <vt:lpwstr/>
  </property>
  <property fmtid="{D5CDD505-2E9C-101B-9397-08002B2CF9AE}" pid="8" name="Release Status">
    <vt:lpwstr/>
  </property>
  <property fmtid="{D5CDD505-2E9C-101B-9397-08002B2CF9AE}" pid="9" name="Comment">
    <vt:lpwstr/>
  </property>
</Properties>
</file>